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ft4469756.sharepoint.com/sites/Office/Shared Documents/"/>
    </mc:Choice>
  </mc:AlternateContent>
  <xr:revisionPtr revIDLastSave="86" documentId="8_{0A442C4D-782B-48FE-977E-09E2E96AF39A}" xr6:coauthVersionLast="47" xr6:coauthVersionMax="47" xr10:uidLastSave="{28A732E4-14B3-48A8-9E28-164FA1AC3787}"/>
  <bookViews>
    <workbookView xWindow="-28920" yWindow="-120" windowWidth="29040" windowHeight="15720" xr2:uid="{FEEAEC3D-C734-4B1B-8674-CF71944B5778}"/>
  </bookViews>
  <sheets>
    <sheet name="Summary" sheetId="1" r:id="rId1"/>
    <sheet name="HUG 2 Totals" sheetId="11" r:id="rId2"/>
    <sheet name="LCC Affordable Warmth Totals" sheetId="7" r:id="rId3"/>
    <sheet name="HUG 1 Totals" sheetId="10" r:id="rId4"/>
    <sheet name="18.19 Totals" sheetId="6" r:id="rId5"/>
    <sheet name="19.20 Totals" sheetId="5" r:id="rId6"/>
    <sheet name="20.21 Totals" sheetId="4" r:id="rId7"/>
    <sheet name="21.22 Totals" sheetId="3" r:id="rId8"/>
    <sheet name="22.23 Totals" sheetId="2" r:id="rId9"/>
    <sheet name="LAD1B Totals" sheetId="8" r:id="rId10"/>
    <sheet name="LAD2 Totals" sheetId="9" r:id="rId11"/>
  </sheets>
  <definedNames>
    <definedName name="_xlnm._FilterDatabase" localSheetId="0" hidden="1">Summary!$A$1:$T$19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" i="1" l="1"/>
  <c r="BC193" i="7"/>
  <c r="BC194" i="7"/>
  <c r="BC195" i="7"/>
  <c r="BC196" i="7"/>
  <c r="BC197" i="7"/>
  <c r="BC198" i="7"/>
  <c r="BC199" i="7"/>
  <c r="BC200" i="7"/>
  <c r="BC201" i="7"/>
  <c r="BC202" i="7"/>
  <c r="BC203" i="7"/>
  <c r="BC204" i="7"/>
  <c r="BC205" i="7"/>
  <c r="BC206" i="7"/>
  <c r="BA193" i="7"/>
  <c r="BA194" i="7"/>
  <c r="BA195" i="7"/>
  <c r="BA196" i="7"/>
  <c r="BA197" i="7"/>
  <c r="BA198" i="7"/>
  <c r="BA199" i="7"/>
  <c r="BA200" i="7"/>
  <c r="BA201" i="7"/>
  <c r="BA202" i="7"/>
  <c r="BA203" i="7"/>
  <c r="BA204" i="7"/>
  <c r="BA205" i="7"/>
  <c r="BA206" i="7"/>
  <c r="BC175" i="7"/>
  <c r="BC176" i="7"/>
  <c r="BC177" i="7"/>
  <c r="BC178" i="7"/>
  <c r="BC179" i="7"/>
  <c r="BC180" i="7"/>
  <c r="BC181" i="7"/>
  <c r="BC182" i="7"/>
  <c r="BC183" i="7"/>
  <c r="BC184" i="7"/>
  <c r="BC185" i="7"/>
  <c r="BC186" i="7"/>
  <c r="BC187" i="7"/>
  <c r="BC188" i="7"/>
  <c r="BA175" i="7"/>
  <c r="BA189" i="7" s="1"/>
  <c r="BA176" i="7"/>
  <c r="BA177" i="7"/>
  <c r="BA178" i="7"/>
  <c r="BA179" i="7"/>
  <c r="BA180" i="7"/>
  <c r="BA181" i="7"/>
  <c r="BA182" i="7"/>
  <c r="BA183" i="7"/>
  <c r="BA184" i="7"/>
  <c r="BA185" i="7"/>
  <c r="BA186" i="7"/>
  <c r="BA187" i="7"/>
  <c r="BA188" i="7"/>
  <c r="BC156" i="7"/>
  <c r="BC157" i="7"/>
  <c r="BC158" i="7"/>
  <c r="BC159" i="7"/>
  <c r="BC160" i="7"/>
  <c r="BC161" i="7"/>
  <c r="BC162" i="7"/>
  <c r="BC163" i="7"/>
  <c r="BC164" i="7"/>
  <c r="BC165" i="7"/>
  <c r="BC166" i="7"/>
  <c r="BC167" i="7"/>
  <c r="BC168" i="7"/>
  <c r="BC169" i="7"/>
  <c r="BA156" i="7"/>
  <c r="BA157" i="7"/>
  <c r="BA170" i="7" s="1"/>
  <c r="R9" i="1" s="1"/>
  <c r="BA158" i="7"/>
  <c r="BA159" i="7"/>
  <c r="BA160" i="7"/>
  <c r="BA161" i="7"/>
  <c r="BA162" i="7"/>
  <c r="BA163" i="7"/>
  <c r="BA164" i="7"/>
  <c r="BA165" i="7"/>
  <c r="BA166" i="7"/>
  <c r="BA167" i="7"/>
  <c r="BA168" i="7"/>
  <c r="BA169" i="7"/>
  <c r="BC139" i="7"/>
  <c r="BC140" i="7"/>
  <c r="BC141" i="7"/>
  <c r="BC142" i="7"/>
  <c r="BC143" i="7"/>
  <c r="BC144" i="7"/>
  <c r="BC145" i="7"/>
  <c r="BC146" i="7"/>
  <c r="BC147" i="7"/>
  <c r="BC148" i="7"/>
  <c r="BC149" i="7"/>
  <c r="BC150" i="7"/>
  <c r="BC151" i="7"/>
  <c r="BC152" i="7"/>
  <c r="BA139" i="7"/>
  <c r="BA140" i="7"/>
  <c r="BA141" i="7"/>
  <c r="BA142" i="7"/>
  <c r="BA143" i="7"/>
  <c r="BA144" i="7"/>
  <c r="BA145" i="7"/>
  <c r="BA146" i="7"/>
  <c r="BA147" i="7"/>
  <c r="BA148" i="7"/>
  <c r="BA149" i="7"/>
  <c r="BA150" i="7"/>
  <c r="BA151" i="7"/>
  <c r="BA152" i="7"/>
  <c r="BC122" i="7"/>
  <c r="BC123" i="7"/>
  <c r="BC124" i="7"/>
  <c r="BC125" i="7"/>
  <c r="BC126" i="7"/>
  <c r="BC127" i="7"/>
  <c r="BC128" i="7"/>
  <c r="BC129" i="7"/>
  <c r="BC130" i="7"/>
  <c r="BC131" i="7"/>
  <c r="BC132" i="7"/>
  <c r="BC133" i="7"/>
  <c r="BC134" i="7"/>
  <c r="BC135" i="7"/>
  <c r="BA122" i="7"/>
  <c r="BA123" i="7"/>
  <c r="BA124" i="7"/>
  <c r="BA125" i="7"/>
  <c r="BA126" i="7"/>
  <c r="BA127" i="7"/>
  <c r="BA128" i="7"/>
  <c r="BA129" i="7"/>
  <c r="BA130" i="7"/>
  <c r="BA131" i="7"/>
  <c r="BA132" i="7"/>
  <c r="BA133" i="7"/>
  <c r="BA134" i="7"/>
  <c r="BC105" i="7"/>
  <c r="BC106" i="7"/>
  <c r="BC107" i="7"/>
  <c r="BC108" i="7"/>
  <c r="BC109" i="7"/>
  <c r="BC110" i="7"/>
  <c r="BC111" i="7"/>
  <c r="BC112" i="7"/>
  <c r="BC113" i="7"/>
  <c r="BC114" i="7"/>
  <c r="BC115" i="7"/>
  <c r="BC116" i="7"/>
  <c r="BC117" i="7"/>
  <c r="BC118" i="7"/>
  <c r="BA105" i="7"/>
  <c r="BA106" i="7"/>
  <c r="BA107" i="7"/>
  <c r="BA119" i="7" s="1"/>
  <c r="R12" i="1" s="1"/>
  <c r="BA108" i="7"/>
  <c r="BA109" i="7"/>
  <c r="BA110" i="7"/>
  <c r="BA111" i="7"/>
  <c r="BA112" i="7"/>
  <c r="BA113" i="7"/>
  <c r="BA114" i="7"/>
  <c r="BA115" i="7"/>
  <c r="BA116" i="7"/>
  <c r="BA117" i="7"/>
  <c r="BA118" i="7"/>
  <c r="BC88" i="7"/>
  <c r="BC89" i="7"/>
  <c r="BC90" i="7"/>
  <c r="BC91" i="7"/>
  <c r="BC92" i="7"/>
  <c r="BC93" i="7"/>
  <c r="BC94" i="7"/>
  <c r="BC95" i="7"/>
  <c r="BC96" i="7"/>
  <c r="BC97" i="7"/>
  <c r="BC98" i="7"/>
  <c r="BC99" i="7"/>
  <c r="BC100" i="7"/>
  <c r="BA88" i="7"/>
  <c r="BA89" i="7"/>
  <c r="BA90" i="7"/>
  <c r="BA91" i="7"/>
  <c r="BA92" i="7"/>
  <c r="BA93" i="7"/>
  <c r="BA94" i="7"/>
  <c r="BA95" i="7"/>
  <c r="BA96" i="7"/>
  <c r="BA97" i="7"/>
  <c r="BA98" i="7"/>
  <c r="BA99" i="7"/>
  <c r="BA100" i="7"/>
  <c r="BA101" i="7"/>
  <c r="BC101" i="7" s="1"/>
  <c r="BC71" i="7"/>
  <c r="BC72" i="7"/>
  <c r="BC73" i="7"/>
  <c r="BC74" i="7"/>
  <c r="BC75" i="7"/>
  <c r="BC76" i="7"/>
  <c r="BC77" i="7"/>
  <c r="BC78" i="7"/>
  <c r="BC79" i="7"/>
  <c r="BC80" i="7"/>
  <c r="BC81" i="7"/>
  <c r="BC82" i="7"/>
  <c r="BC83" i="7"/>
  <c r="BC84" i="7"/>
  <c r="BA71" i="7"/>
  <c r="BA72" i="7"/>
  <c r="BA73" i="7"/>
  <c r="BA74" i="7"/>
  <c r="BA75" i="7"/>
  <c r="BA76" i="7"/>
  <c r="BA77" i="7"/>
  <c r="BA78" i="7"/>
  <c r="BA79" i="7"/>
  <c r="BA80" i="7"/>
  <c r="BA81" i="7"/>
  <c r="BA82" i="7"/>
  <c r="BA83" i="7"/>
  <c r="BA84" i="7"/>
  <c r="BC54" i="7"/>
  <c r="BC55" i="7"/>
  <c r="BC56" i="7"/>
  <c r="BC57" i="7"/>
  <c r="BC58" i="7"/>
  <c r="BC59" i="7"/>
  <c r="BC60" i="7"/>
  <c r="BC61" i="7"/>
  <c r="BC62" i="7"/>
  <c r="BC63" i="7"/>
  <c r="BC64" i="7"/>
  <c r="BC65" i="7"/>
  <c r="BC66" i="7"/>
  <c r="BC67" i="7"/>
  <c r="BA54" i="7"/>
  <c r="BA55" i="7"/>
  <c r="BA56" i="7"/>
  <c r="BA57" i="7"/>
  <c r="BA58" i="7"/>
  <c r="BA59" i="7"/>
  <c r="BA60" i="7"/>
  <c r="BA61" i="7"/>
  <c r="BA62" i="7"/>
  <c r="BA63" i="7"/>
  <c r="BA64" i="7"/>
  <c r="BA65" i="7"/>
  <c r="BA66" i="7"/>
  <c r="BC37" i="7"/>
  <c r="BC38" i="7"/>
  <c r="BC39" i="7"/>
  <c r="BC40" i="7"/>
  <c r="BC41" i="7"/>
  <c r="BC42" i="7"/>
  <c r="BC43" i="7"/>
  <c r="BC44" i="7"/>
  <c r="BC45" i="7"/>
  <c r="BC46" i="7"/>
  <c r="BC47" i="7"/>
  <c r="BC48" i="7"/>
  <c r="BC49" i="7"/>
  <c r="BC50" i="7"/>
  <c r="BA37" i="7"/>
  <c r="BA51" i="7" s="1"/>
  <c r="R6" i="1" s="1"/>
  <c r="BA38" i="7"/>
  <c r="BA39" i="7"/>
  <c r="BA40" i="7"/>
  <c r="BA41" i="7"/>
  <c r="BA42" i="7"/>
  <c r="BA43" i="7"/>
  <c r="BA44" i="7"/>
  <c r="BA45" i="7"/>
  <c r="BA46" i="7"/>
  <c r="BA47" i="7"/>
  <c r="BA48" i="7"/>
  <c r="BA49" i="7"/>
  <c r="BA50" i="7"/>
  <c r="BC20" i="7"/>
  <c r="BC21" i="7"/>
  <c r="BC22" i="7"/>
  <c r="BC23" i="7"/>
  <c r="BC24" i="7"/>
  <c r="BC25" i="7"/>
  <c r="BC26" i="7"/>
  <c r="BC27" i="7"/>
  <c r="BC28" i="7"/>
  <c r="BC29" i="7"/>
  <c r="BC30" i="7"/>
  <c r="BC31" i="7"/>
  <c r="BC32" i="7"/>
  <c r="BC33" i="7"/>
  <c r="BA20" i="7"/>
  <c r="BA21" i="7"/>
  <c r="BA22" i="7"/>
  <c r="BA23" i="7"/>
  <c r="BA24" i="7"/>
  <c r="BA25" i="7"/>
  <c r="BA26" i="7"/>
  <c r="BA27" i="7"/>
  <c r="BA28" i="7"/>
  <c r="BA29" i="7"/>
  <c r="BA30" i="7"/>
  <c r="BA31" i="7"/>
  <c r="BA32" i="7"/>
  <c r="BA33" i="7"/>
  <c r="BC3" i="7"/>
  <c r="BC4" i="7"/>
  <c r="BC5" i="7"/>
  <c r="BC6" i="7"/>
  <c r="BC7" i="7"/>
  <c r="BC8" i="7"/>
  <c r="BC9" i="7"/>
  <c r="BC10" i="7"/>
  <c r="BC11" i="7"/>
  <c r="BC12" i="7"/>
  <c r="BC13" i="7"/>
  <c r="BC14" i="7"/>
  <c r="BC15" i="7"/>
  <c r="BC16" i="7"/>
  <c r="BA3" i="7"/>
  <c r="BA4" i="7"/>
  <c r="BA5" i="7"/>
  <c r="BA6" i="7"/>
  <c r="BA7" i="7"/>
  <c r="BA8" i="7"/>
  <c r="BA9" i="7"/>
  <c r="BA10" i="7"/>
  <c r="BA11" i="7"/>
  <c r="BA12" i="7"/>
  <c r="BA13" i="7"/>
  <c r="BA14" i="7"/>
  <c r="BA15" i="7"/>
  <c r="BA16" i="7"/>
  <c r="BC192" i="7"/>
  <c r="BA192" i="7"/>
  <c r="BC174" i="7"/>
  <c r="BA174" i="7"/>
  <c r="BC155" i="7"/>
  <c r="BA155" i="7"/>
  <c r="BC138" i="7"/>
  <c r="BA138" i="7"/>
  <c r="BC121" i="7"/>
  <c r="BA121" i="7"/>
  <c r="BC104" i="7"/>
  <c r="BA104" i="7"/>
  <c r="BC87" i="7"/>
  <c r="BA87" i="7"/>
  <c r="BC70" i="7"/>
  <c r="BA70" i="7"/>
  <c r="BC53" i="7"/>
  <c r="BA53" i="7"/>
  <c r="BC36" i="7"/>
  <c r="BA36" i="7"/>
  <c r="BC19" i="7"/>
  <c r="BA19" i="7"/>
  <c r="BC2" i="7"/>
  <c r="BA2" i="7"/>
  <c r="BA135" i="7"/>
  <c r="BA67" i="7"/>
  <c r="T7" i="1"/>
  <c r="T14" i="1"/>
  <c r="T3" i="1"/>
  <c r="AY193" i="7"/>
  <c r="AY194" i="7"/>
  <c r="AY195" i="7"/>
  <c r="AY196" i="7"/>
  <c r="AY197" i="7"/>
  <c r="AY198" i="7"/>
  <c r="AY199" i="7"/>
  <c r="AY200" i="7"/>
  <c r="AY201" i="7"/>
  <c r="AY202" i="7"/>
  <c r="AY203" i="7"/>
  <c r="AY204" i="7"/>
  <c r="AY205" i="7"/>
  <c r="AY206" i="7"/>
  <c r="AY192" i="7"/>
  <c r="AY175" i="7"/>
  <c r="AY176" i="7"/>
  <c r="AY177" i="7"/>
  <c r="AY178" i="7"/>
  <c r="AY179" i="7"/>
  <c r="AY180" i="7"/>
  <c r="AY181" i="7"/>
  <c r="AY182" i="7"/>
  <c r="AY183" i="7"/>
  <c r="AY184" i="7"/>
  <c r="AY185" i="7"/>
  <c r="AY186" i="7"/>
  <c r="AY187" i="7"/>
  <c r="AY188" i="7"/>
  <c r="AY174" i="7"/>
  <c r="AY156" i="7"/>
  <c r="AY157" i="7"/>
  <c r="AY158" i="7"/>
  <c r="AY159" i="7"/>
  <c r="AY160" i="7"/>
  <c r="AY161" i="7"/>
  <c r="AY162" i="7"/>
  <c r="AY163" i="7"/>
  <c r="AY164" i="7"/>
  <c r="AY165" i="7"/>
  <c r="AY166" i="7"/>
  <c r="AY167" i="7"/>
  <c r="AY168" i="7"/>
  <c r="AY169" i="7"/>
  <c r="AY155" i="7"/>
  <c r="AY139" i="7"/>
  <c r="AY140" i="7"/>
  <c r="AY141" i="7"/>
  <c r="AY142" i="7"/>
  <c r="AY143" i="7"/>
  <c r="AY144" i="7"/>
  <c r="AY145" i="7"/>
  <c r="AY146" i="7"/>
  <c r="AY147" i="7"/>
  <c r="AY148" i="7"/>
  <c r="AY149" i="7"/>
  <c r="AY150" i="7"/>
  <c r="AY151" i="7"/>
  <c r="AY152" i="7"/>
  <c r="AY138" i="7"/>
  <c r="AY122" i="7"/>
  <c r="AY123" i="7"/>
  <c r="AY124" i="7"/>
  <c r="AY125" i="7"/>
  <c r="AY126" i="7"/>
  <c r="AY127" i="7"/>
  <c r="AY128" i="7"/>
  <c r="AY129" i="7"/>
  <c r="AY130" i="7"/>
  <c r="AY131" i="7"/>
  <c r="AY132" i="7"/>
  <c r="AY133" i="7"/>
  <c r="AY134" i="7"/>
  <c r="AY135" i="7"/>
  <c r="AY121" i="7"/>
  <c r="AY104" i="7"/>
  <c r="AY88" i="7"/>
  <c r="AY89" i="7"/>
  <c r="AY90" i="7"/>
  <c r="AY91" i="7"/>
  <c r="AY92" i="7"/>
  <c r="AY93" i="7"/>
  <c r="AY94" i="7"/>
  <c r="AY95" i="7"/>
  <c r="AY96" i="7"/>
  <c r="AY97" i="7"/>
  <c r="AY98" i="7"/>
  <c r="AY99" i="7"/>
  <c r="AY100" i="7"/>
  <c r="AY101" i="7"/>
  <c r="AY87" i="7"/>
  <c r="AY71" i="7"/>
  <c r="AY72" i="7"/>
  <c r="AY73" i="7"/>
  <c r="AY74" i="7"/>
  <c r="AY75" i="7"/>
  <c r="AY76" i="7"/>
  <c r="AY77" i="7"/>
  <c r="AY78" i="7"/>
  <c r="AY79" i="7"/>
  <c r="AY80" i="7"/>
  <c r="AY81" i="7"/>
  <c r="AY82" i="7"/>
  <c r="AY83" i="7"/>
  <c r="AY84" i="7"/>
  <c r="AY70" i="7"/>
  <c r="AY54" i="7"/>
  <c r="AY55" i="7"/>
  <c r="AY56" i="7"/>
  <c r="AY57" i="7"/>
  <c r="AY58" i="7"/>
  <c r="AY59" i="7"/>
  <c r="AY60" i="7"/>
  <c r="AY61" i="7"/>
  <c r="AY62" i="7"/>
  <c r="AY63" i="7"/>
  <c r="AY64" i="7"/>
  <c r="AY65" i="7"/>
  <c r="AY66" i="7"/>
  <c r="AY67" i="7"/>
  <c r="AY53" i="7"/>
  <c r="AY37" i="7"/>
  <c r="AY38" i="7"/>
  <c r="AY39" i="7"/>
  <c r="AY40" i="7"/>
  <c r="AY41" i="7"/>
  <c r="AY42" i="7"/>
  <c r="AY43" i="7"/>
  <c r="AY44" i="7"/>
  <c r="AY45" i="7"/>
  <c r="AY46" i="7"/>
  <c r="AY47" i="7"/>
  <c r="AY48" i="7"/>
  <c r="AY49" i="7"/>
  <c r="AY50" i="7"/>
  <c r="AY36" i="7"/>
  <c r="AY20" i="7"/>
  <c r="AY21" i="7"/>
  <c r="AY22" i="7"/>
  <c r="AY23" i="7"/>
  <c r="AY24" i="7"/>
  <c r="AY25" i="7"/>
  <c r="AY26" i="7"/>
  <c r="AY27" i="7"/>
  <c r="AY28" i="7"/>
  <c r="AY29" i="7"/>
  <c r="AY30" i="7"/>
  <c r="AY31" i="7"/>
  <c r="AY32" i="7"/>
  <c r="AY33" i="7"/>
  <c r="AY19" i="7"/>
  <c r="AY3" i="7"/>
  <c r="AY4" i="7"/>
  <c r="AY5" i="7"/>
  <c r="AY6" i="7"/>
  <c r="AY7" i="7"/>
  <c r="AY8" i="7"/>
  <c r="AY9" i="7"/>
  <c r="AY10" i="7"/>
  <c r="AY11" i="7"/>
  <c r="AY12" i="7"/>
  <c r="AY13" i="7"/>
  <c r="AY14" i="7"/>
  <c r="AY15" i="7"/>
  <c r="AY16" i="7"/>
  <c r="AY2" i="7"/>
  <c r="AY105" i="7"/>
  <c r="AY106" i="7"/>
  <c r="AY107" i="7"/>
  <c r="AY108" i="7"/>
  <c r="AY109" i="7"/>
  <c r="AY110" i="7"/>
  <c r="AY111" i="7"/>
  <c r="AY112" i="7"/>
  <c r="AY113" i="7"/>
  <c r="AY114" i="7"/>
  <c r="AY115" i="7"/>
  <c r="AY116" i="7"/>
  <c r="AY117" i="7"/>
  <c r="AY118" i="7"/>
  <c r="AW206" i="7"/>
  <c r="AU206" i="7"/>
  <c r="AS206" i="7"/>
  <c r="AW205" i="7"/>
  <c r="AU205" i="7"/>
  <c r="AS205" i="7"/>
  <c r="AW204" i="7"/>
  <c r="AU204" i="7"/>
  <c r="AS204" i="7"/>
  <c r="AW203" i="7"/>
  <c r="AU203" i="7"/>
  <c r="AS203" i="7"/>
  <c r="AW202" i="7"/>
  <c r="AU202" i="7"/>
  <c r="AS202" i="7"/>
  <c r="AW201" i="7"/>
  <c r="AU201" i="7"/>
  <c r="AS201" i="7"/>
  <c r="AW200" i="7"/>
  <c r="AU200" i="7"/>
  <c r="AS200" i="7"/>
  <c r="AW199" i="7"/>
  <c r="AU199" i="7"/>
  <c r="AS199" i="7"/>
  <c r="AW198" i="7"/>
  <c r="AU198" i="7"/>
  <c r="AS198" i="7"/>
  <c r="AW197" i="7"/>
  <c r="AU197" i="7"/>
  <c r="AS197" i="7"/>
  <c r="AW196" i="7"/>
  <c r="AU196" i="7"/>
  <c r="AS196" i="7"/>
  <c r="AW195" i="7"/>
  <c r="AU195" i="7"/>
  <c r="AS195" i="7"/>
  <c r="AW194" i="7"/>
  <c r="AU194" i="7"/>
  <c r="AS194" i="7"/>
  <c r="AW193" i="7"/>
  <c r="AU193" i="7"/>
  <c r="AS193" i="7"/>
  <c r="AW192" i="7"/>
  <c r="AU192" i="7"/>
  <c r="AS192" i="7"/>
  <c r="AW188" i="7"/>
  <c r="AU188" i="7"/>
  <c r="AS188" i="7"/>
  <c r="AW187" i="7"/>
  <c r="AU187" i="7"/>
  <c r="AS187" i="7"/>
  <c r="AW186" i="7"/>
  <c r="AU186" i="7"/>
  <c r="AS186" i="7"/>
  <c r="AW185" i="7"/>
  <c r="AU185" i="7"/>
  <c r="AS185" i="7"/>
  <c r="AW184" i="7"/>
  <c r="AU184" i="7"/>
  <c r="AS184" i="7"/>
  <c r="AW183" i="7"/>
  <c r="AU183" i="7"/>
  <c r="AS183" i="7"/>
  <c r="AW182" i="7"/>
  <c r="AU182" i="7"/>
  <c r="AS182" i="7"/>
  <c r="AW181" i="7"/>
  <c r="AU181" i="7"/>
  <c r="AS181" i="7"/>
  <c r="AW180" i="7"/>
  <c r="AU180" i="7"/>
  <c r="AS180" i="7"/>
  <c r="AW179" i="7"/>
  <c r="AU179" i="7"/>
  <c r="AS179" i="7"/>
  <c r="AW178" i="7"/>
  <c r="AU178" i="7"/>
  <c r="AS178" i="7"/>
  <c r="AW177" i="7"/>
  <c r="AU177" i="7"/>
  <c r="AS177" i="7"/>
  <c r="AW176" i="7"/>
  <c r="AU176" i="7"/>
  <c r="AS176" i="7"/>
  <c r="AW175" i="7"/>
  <c r="AU175" i="7"/>
  <c r="AS175" i="7"/>
  <c r="AW174" i="7"/>
  <c r="AU174" i="7"/>
  <c r="AS174" i="7"/>
  <c r="AW156" i="7"/>
  <c r="AW157" i="7"/>
  <c r="AW158" i="7"/>
  <c r="AW159" i="7"/>
  <c r="AW160" i="7"/>
  <c r="AW161" i="7"/>
  <c r="AW162" i="7"/>
  <c r="AW163" i="7"/>
  <c r="AW164" i="7"/>
  <c r="AW165" i="7"/>
  <c r="AW166" i="7"/>
  <c r="AW167" i="7"/>
  <c r="AW168" i="7"/>
  <c r="AW169" i="7"/>
  <c r="AW155" i="7"/>
  <c r="AW139" i="7"/>
  <c r="AW140" i="7"/>
  <c r="AW141" i="7"/>
  <c r="AW142" i="7"/>
  <c r="AW143" i="7"/>
  <c r="AW144" i="7"/>
  <c r="AW145" i="7"/>
  <c r="AW146" i="7"/>
  <c r="AW147" i="7"/>
  <c r="AW148" i="7"/>
  <c r="AW149" i="7"/>
  <c r="AW150" i="7"/>
  <c r="AW151" i="7"/>
  <c r="AW152" i="7"/>
  <c r="AW138" i="7"/>
  <c r="AW122" i="7"/>
  <c r="AW123" i="7"/>
  <c r="AW124" i="7"/>
  <c r="AW125" i="7"/>
  <c r="AW126" i="7"/>
  <c r="AW127" i="7"/>
  <c r="AW128" i="7"/>
  <c r="AW129" i="7"/>
  <c r="AW130" i="7"/>
  <c r="AW131" i="7"/>
  <c r="AW132" i="7"/>
  <c r="AW133" i="7"/>
  <c r="AW134" i="7"/>
  <c r="AW135" i="7"/>
  <c r="AW121" i="7"/>
  <c r="AW105" i="7"/>
  <c r="AW106" i="7"/>
  <c r="AW107" i="7"/>
  <c r="AW108" i="7"/>
  <c r="AW109" i="7"/>
  <c r="AW110" i="7"/>
  <c r="AW111" i="7"/>
  <c r="AW112" i="7"/>
  <c r="AW113" i="7"/>
  <c r="AW114" i="7"/>
  <c r="AW115" i="7"/>
  <c r="AW116" i="7"/>
  <c r="AW117" i="7"/>
  <c r="AW118" i="7"/>
  <c r="AW104" i="7"/>
  <c r="AW88" i="7"/>
  <c r="AW89" i="7"/>
  <c r="AW90" i="7"/>
  <c r="AW91" i="7"/>
  <c r="AW92" i="7"/>
  <c r="AW93" i="7"/>
  <c r="AW94" i="7"/>
  <c r="AW95" i="7"/>
  <c r="AW96" i="7"/>
  <c r="AW97" i="7"/>
  <c r="AW98" i="7"/>
  <c r="AW99" i="7"/>
  <c r="AW100" i="7"/>
  <c r="AW101" i="7"/>
  <c r="AW87" i="7"/>
  <c r="AW71" i="7"/>
  <c r="AW72" i="7"/>
  <c r="AW73" i="7"/>
  <c r="AW74" i="7"/>
  <c r="AW75" i="7"/>
  <c r="AW76" i="7"/>
  <c r="AW77" i="7"/>
  <c r="AW78" i="7"/>
  <c r="AW79" i="7"/>
  <c r="AW80" i="7"/>
  <c r="AW81" i="7"/>
  <c r="AW82" i="7"/>
  <c r="AW83" i="7"/>
  <c r="AW84" i="7"/>
  <c r="AW70" i="7"/>
  <c r="AW54" i="7"/>
  <c r="AW55" i="7"/>
  <c r="AW56" i="7"/>
  <c r="AW57" i="7"/>
  <c r="AW58" i="7"/>
  <c r="AW59" i="7"/>
  <c r="AW60" i="7"/>
  <c r="AW61" i="7"/>
  <c r="AW62" i="7"/>
  <c r="AW63" i="7"/>
  <c r="AW64" i="7"/>
  <c r="AW65" i="7"/>
  <c r="AW66" i="7"/>
  <c r="AW67" i="7"/>
  <c r="AW53" i="7"/>
  <c r="AW37" i="7"/>
  <c r="AW38" i="7"/>
  <c r="AW39" i="7"/>
  <c r="AW40" i="7"/>
  <c r="AW41" i="7"/>
  <c r="AW42" i="7"/>
  <c r="AW43" i="7"/>
  <c r="AW44" i="7"/>
  <c r="AW45" i="7"/>
  <c r="AW46" i="7"/>
  <c r="AW47" i="7"/>
  <c r="AW48" i="7"/>
  <c r="AW49" i="7"/>
  <c r="AW50" i="7"/>
  <c r="AW36" i="7"/>
  <c r="AW20" i="7"/>
  <c r="AW21" i="7"/>
  <c r="AW22" i="7"/>
  <c r="AW23" i="7"/>
  <c r="AW24" i="7"/>
  <c r="AW25" i="7"/>
  <c r="AW26" i="7"/>
  <c r="AW27" i="7"/>
  <c r="AW28" i="7"/>
  <c r="AW29" i="7"/>
  <c r="AW30" i="7"/>
  <c r="AW31" i="7"/>
  <c r="AW32" i="7"/>
  <c r="AW33" i="7"/>
  <c r="AW19" i="7"/>
  <c r="AW3" i="7"/>
  <c r="AW4" i="7"/>
  <c r="AW5" i="7"/>
  <c r="AW6" i="7"/>
  <c r="AW7" i="7"/>
  <c r="AW8" i="7"/>
  <c r="AW9" i="7"/>
  <c r="AW10" i="7"/>
  <c r="AW11" i="7"/>
  <c r="AW12" i="7"/>
  <c r="AW13" i="7"/>
  <c r="AW14" i="7"/>
  <c r="AW15" i="7"/>
  <c r="AW16" i="7"/>
  <c r="AW2" i="7"/>
  <c r="B20" i="11"/>
  <c r="BA34" i="7" l="1"/>
  <c r="R11" i="1" s="1"/>
  <c r="BA207" i="7"/>
  <c r="R13" i="1" s="1"/>
  <c r="T13" i="1" s="1"/>
  <c r="BA153" i="7"/>
  <c r="R10" i="1" s="1"/>
  <c r="BA136" i="7"/>
  <c r="R5" i="1" s="1"/>
  <c r="BA102" i="7"/>
  <c r="R8" i="1" s="1"/>
  <c r="BA85" i="7"/>
  <c r="R15" i="1" s="1"/>
  <c r="BA68" i="7"/>
  <c r="R16" i="1" s="1"/>
  <c r="BA17" i="7"/>
  <c r="AW207" i="7"/>
  <c r="AY207" i="7"/>
  <c r="AU207" i="7"/>
  <c r="AY189" i="7"/>
  <c r="AW189" i="7"/>
  <c r="AU189" i="7"/>
  <c r="AS189" i="7"/>
  <c r="AS207" i="7"/>
  <c r="AY34" i="7"/>
  <c r="Q11" i="1" s="1"/>
  <c r="AY136" i="7"/>
  <c r="Q5" i="1" s="1"/>
  <c r="AY68" i="7"/>
  <c r="Q16" i="1" s="1"/>
  <c r="AY170" i="7"/>
  <c r="Q9" i="1" s="1"/>
  <c r="AY153" i="7"/>
  <c r="Q10" i="1" s="1"/>
  <c r="AY119" i="7"/>
  <c r="Q12" i="1" s="1"/>
  <c r="AY102" i="7"/>
  <c r="Q8" i="1" s="1"/>
  <c r="AY17" i="7"/>
  <c r="Q4" i="1" s="1"/>
  <c r="AY51" i="7"/>
  <c r="Q6" i="1" s="1"/>
  <c r="AY85" i="7"/>
  <c r="Q15" i="1" s="1"/>
  <c r="AU54" i="7"/>
  <c r="AU55" i="7"/>
  <c r="AU56" i="7"/>
  <c r="AU57" i="7"/>
  <c r="AU58" i="7"/>
  <c r="AU59" i="7"/>
  <c r="AU60" i="7"/>
  <c r="AU61" i="7"/>
  <c r="AU62" i="7"/>
  <c r="AU63" i="7"/>
  <c r="AU64" i="7"/>
  <c r="AU65" i="7"/>
  <c r="AU66" i="7"/>
  <c r="AU67" i="7"/>
  <c r="AU53" i="7"/>
  <c r="AU71" i="7"/>
  <c r="AU72" i="7"/>
  <c r="AU73" i="7"/>
  <c r="AU74" i="7"/>
  <c r="AU75" i="7"/>
  <c r="AU76" i="7"/>
  <c r="AU77" i="7"/>
  <c r="AU78" i="7"/>
  <c r="AU79" i="7"/>
  <c r="AU80" i="7"/>
  <c r="AU81" i="7"/>
  <c r="AU82" i="7"/>
  <c r="AU83" i="7"/>
  <c r="AU84" i="7"/>
  <c r="AU70" i="7"/>
  <c r="AU122" i="7"/>
  <c r="AU123" i="7"/>
  <c r="AU124" i="7"/>
  <c r="AU125" i="7"/>
  <c r="AU126" i="7"/>
  <c r="AU127" i="7"/>
  <c r="AU128" i="7"/>
  <c r="AU129" i="7"/>
  <c r="AU130" i="7"/>
  <c r="AU131" i="7"/>
  <c r="AU132" i="7"/>
  <c r="AU133" i="7"/>
  <c r="AU134" i="7"/>
  <c r="AU135" i="7"/>
  <c r="AU121" i="7"/>
  <c r="AU139" i="7"/>
  <c r="AU140" i="7"/>
  <c r="AU141" i="7"/>
  <c r="AU142" i="7"/>
  <c r="AU143" i="7"/>
  <c r="AU144" i="7"/>
  <c r="AU145" i="7"/>
  <c r="AU146" i="7"/>
  <c r="AU147" i="7"/>
  <c r="AU148" i="7"/>
  <c r="AU149" i="7"/>
  <c r="AU150" i="7"/>
  <c r="AU151" i="7"/>
  <c r="AU152" i="7"/>
  <c r="AU138" i="7"/>
  <c r="AU156" i="7"/>
  <c r="AU157" i="7"/>
  <c r="AU158" i="7"/>
  <c r="AU159" i="7"/>
  <c r="AU160" i="7"/>
  <c r="AU161" i="7"/>
  <c r="AU162" i="7"/>
  <c r="AU163" i="7"/>
  <c r="AU164" i="7"/>
  <c r="AU165" i="7"/>
  <c r="AU166" i="7"/>
  <c r="AU167" i="7"/>
  <c r="AU168" i="7"/>
  <c r="AU169" i="7"/>
  <c r="AU155" i="7"/>
  <c r="AU105" i="7"/>
  <c r="AU106" i="7"/>
  <c r="AU107" i="7"/>
  <c r="AU108" i="7"/>
  <c r="AU109" i="7"/>
  <c r="AU110" i="7"/>
  <c r="AU111" i="7"/>
  <c r="AU112" i="7"/>
  <c r="AU113" i="7"/>
  <c r="AU114" i="7"/>
  <c r="AU115" i="7"/>
  <c r="AU116" i="7"/>
  <c r="AU117" i="7"/>
  <c r="AU118" i="7"/>
  <c r="AU104" i="7"/>
  <c r="AU37" i="7"/>
  <c r="AU38" i="7"/>
  <c r="AU39" i="7"/>
  <c r="AU40" i="7"/>
  <c r="AU41" i="7"/>
  <c r="AU42" i="7"/>
  <c r="AU43" i="7"/>
  <c r="AU44" i="7"/>
  <c r="AU45" i="7"/>
  <c r="AU46" i="7"/>
  <c r="AU47" i="7"/>
  <c r="AU48" i="7"/>
  <c r="AU49" i="7"/>
  <c r="AU50" i="7"/>
  <c r="AU36" i="7"/>
  <c r="AU20" i="7"/>
  <c r="AU21" i="7"/>
  <c r="AU22" i="7"/>
  <c r="AU23" i="7"/>
  <c r="AU24" i="7"/>
  <c r="AU25" i="7"/>
  <c r="AU26" i="7"/>
  <c r="AU27" i="7"/>
  <c r="AU28" i="7"/>
  <c r="AU29" i="7"/>
  <c r="AU30" i="7"/>
  <c r="AU31" i="7"/>
  <c r="AU32" i="7"/>
  <c r="AU33" i="7"/>
  <c r="AU19" i="7"/>
  <c r="AU3" i="7"/>
  <c r="AU4" i="7"/>
  <c r="AU5" i="7"/>
  <c r="AU6" i="7"/>
  <c r="AU7" i="7"/>
  <c r="AU8" i="7"/>
  <c r="AU9" i="7"/>
  <c r="AU10" i="7"/>
  <c r="AU11" i="7"/>
  <c r="AU12" i="7"/>
  <c r="AU13" i="7"/>
  <c r="AU14" i="7"/>
  <c r="AU15" i="7"/>
  <c r="AU16" i="7"/>
  <c r="AU2" i="7"/>
  <c r="AU88" i="7"/>
  <c r="AU89" i="7"/>
  <c r="AU90" i="7"/>
  <c r="AU91" i="7"/>
  <c r="AU92" i="7"/>
  <c r="AU93" i="7"/>
  <c r="AU94" i="7"/>
  <c r="AU95" i="7"/>
  <c r="AU96" i="7"/>
  <c r="AU97" i="7"/>
  <c r="AU98" i="7"/>
  <c r="AU99" i="7"/>
  <c r="AU100" i="7"/>
  <c r="AU101" i="7"/>
  <c r="AU87" i="7"/>
  <c r="AS16" i="7"/>
  <c r="AS33" i="7"/>
  <c r="AS50" i="7"/>
  <c r="AS67" i="7"/>
  <c r="AS84" i="7"/>
  <c r="AS101" i="7"/>
  <c r="AS118" i="7"/>
  <c r="AS135" i="7"/>
  <c r="AS152" i="7"/>
  <c r="AS169" i="7"/>
  <c r="AS15" i="7"/>
  <c r="AS32" i="7"/>
  <c r="AS49" i="7"/>
  <c r="AS66" i="7"/>
  <c r="AS83" i="7"/>
  <c r="AS100" i="7"/>
  <c r="AS117" i="7"/>
  <c r="AS134" i="7"/>
  <c r="AS151" i="7"/>
  <c r="AS168" i="7"/>
  <c r="R19" i="1" l="1"/>
  <c r="BC207" i="7"/>
  <c r="BC189" i="7"/>
  <c r="Q19" i="1"/>
  <c r="AW153" i="7"/>
  <c r="P10" i="1" s="1"/>
  <c r="AW136" i="7"/>
  <c r="P5" i="1" s="1"/>
  <c r="AW119" i="7"/>
  <c r="P12" i="1" s="1"/>
  <c r="AW170" i="7"/>
  <c r="P9" i="1" s="1"/>
  <c r="AW34" i="7"/>
  <c r="P11" i="1" s="1"/>
  <c r="AW51" i="7"/>
  <c r="P6" i="1" s="1"/>
  <c r="AW102" i="7"/>
  <c r="P8" i="1" s="1"/>
  <c r="AW85" i="7"/>
  <c r="P15" i="1" s="1"/>
  <c r="AW68" i="7"/>
  <c r="P16" i="1" s="1"/>
  <c r="AW17" i="7"/>
  <c r="P4" i="1" s="1"/>
  <c r="AU153" i="7"/>
  <c r="AU170" i="7"/>
  <c r="AU17" i="7"/>
  <c r="AU119" i="7"/>
  <c r="AU102" i="7"/>
  <c r="AU51" i="7"/>
  <c r="AU68" i="7"/>
  <c r="AU34" i="7"/>
  <c r="AU136" i="7"/>
  <c r="P19" i="1" l="1"/>
  <c r="AS166" i="7"/>
  <c r="AS167" i="7"/>
  <c r="AS149" i="7"/>
  <c r="AS150" i="7"/>
  <c r="AS132" i="7"/>
  <c r="AS133" i="7"/>
  <c r="AS115" i="7"/>
  <c r="AS116" i="7"/>
  <c r="AS98" i="7"/>
  <c r="AS99" i="7"/>
  <c r="AS81" i="7"/>
  <c r="AS82" i="7"/>
  <c r="AS64" i="7"/>
  <c r="AS65" i="7"/>
  <c r="AS47" i="7"/>
  <c r="AS48" i="7"/>
  <c r="AS30" i="7"/>
  <c r="AS31" i="7"/>
  <c r="AS13" i="7"/>
  <c r="AS14" i="7"/>
  <c r="AS12" i="7"/>
  <c r="AS29" i="7"/>
  <c r="AS46" i="7"/>
  <c r="AS63" i="7"/>
  <c r="AS80" i="7"/>
  <c r="AS97" i="7"/>
  <c r="AS114" i="7"/>
  <c r="AS131" i="7"/>
  <c r="AS148" i="7"/>
  <c r="AS165" i="7"/>
  <c r="B42" i="11"/>
  <c r="AS156" i="7"/>
  <c r="AS157" i="7"/>
  <c r="AS158" i="7"/>
  <c r="AS159" i="7"/>
  <c r="AS160" i="7"/>
  <c r="AS161" i="7"/>
  <c r="AS162" i="7"/>
  <c r="AS163" i="7"/>
  <c r="AS164" i="7"/>
  <c r="AS155" i="7"/>
  <c r="AS139" i="7"/>
  <c r="AS140" i="7"/>
  <c r="AS141" i="7"/>
  <c r="AS142" i="7"/>
  <c r="AS143" i="7"/>
  <c r="AS144" i="7"/>
  <c r="AS145" i="7"/>
  <c r="AS146" i="7"/>
  <c r="AS147" i="7"/>
  <c r="AS138" i="7"/>
  <c r="AS122" i="7"/>
  <c r="AS123" i="7"/>
  <c r="AS124" i="7"/>
  <c r="AS125" i="7"/>
  <c r="AS126" i="7"/>
  <c r="AS127" i="7"/>
  <c r="AS128" i="7"/>
  <c r="AS129" i="7"/>
  <c r="AS130" i="7"/>
  <c r="AS121" i="7"/>
  <c r="AS105" i="7"/>
  <c r="AS106" i="7"/>
  <c r="AS107" i="7"/>
  <c r="AS108" i="7"/>
  <c r="AS109" i="7"/>
  <c r="AS110" i="7"/>
  <c r="AS111" i="7"/>
  <c r="AS112" i="7"/>
  <c r="AS113" i="7"/>
  <c r="AS104" i="7"/>
  <c r="AS88" i="7"/>
  <c r="AS89" i="7"/>
  <c r="AS90" i="7"/>
  <c r="AS91" i="7"/>
  <c r="AS92" i="7"/>
  <c r="AS93" i="7"/>
  <c r="AS94" i="7"/>
  <c r="AS95" i="7"/>
  <c r="AS96" i="7"/>
  <c r="AS87" i="7"/>
  <c r="AS71" i="7"/>
  <c r="AS72" i="7"/>
  <c r="AS73" i="7"/>
  <c r="AS74" i="7"/>
  <c r="AS75" i="7"/>
  <c r="AS76" i="7"/>
  <c r="AS77" i="7"/>
  <c r="AS78" i="7"/>
  <c r="AS79" i="7"/>
  <c r="AS70" i="7"/>
  <c r="AS54" i="7"/>
  <c r="AS55" i="7"/>
  <c r="AS56" i="7"/>
  <c r="AS57" i="7"/>
  <c r="AS58" i="7"/>
  <c r="AS59" i="7"/>
  <c r="AS60" i="7"/>
  <c r="AS61" i="7"/>
  <c r="AS62" i="7"/>
  <c r="AS53" i="7"/>
  <c r="AS37" i="7"/>
  <c r="AS38" i="7"/>
  <c r="AS39" i="7"/>
  <c r="AS40" i="7"/>
  <c r="AS41" i="7"/>
  <c r="AS42" i="7"/>
  <c r="AS43" i="7"/>
  <c r="AS44" i="7"/>
  <c r="AS45" i="7"/>
  <c r="AS36" i="7"/>
  <c r="AS20" i="7"/>
  <c r="AS21" i="7"/>
  <c r="AS22" i="7"/>
  <c r="AS23" i="7"/>
  <c r="AS24" i="7"/>
  <c r="AS25" i="7"/>
  <c r="AS26" i="7"/>
  <c r="AS27" i="7"/>
  <c r="AS28" i="7"/>
  <c r="AS19" i="7"/>
  <c r="AS3" i="7"/>
  <c r="AS4" i="7"/>
  <c r="AS5" i="7"/>
  <c r="AS6" i="7"/>
  <c r="AS7" i="7"/>
  <c r="AS8" i="7"/>
  <c r="AS9" i="7"/>
  <c r="AS10" i="7"/>
  <c r="AS11" i="7"/>
  <c r="AS2" i="7"/>
  <c r="O3" i="10"/>
  <c r="O4" i="10"/>
  <c r="O5" i="10"/>
  <c r="O6" i="10"/>
  <c r="O7" i="10"/>
  <c r="O8" i="10"/>
  <c r="O9" i="10"/>
  <c r="O10" i="10"/>
  <c r="O11" i="10"/>
  <c r="O12" i="10"/>
  <c r="O13" i="10"/>
  <c r="O14" i="10"/>
  <c r="O15" i="10"/>
  <c r="O2" i="10"/>
  <c r="K19" i="1"/>
  <c r="M3" i="9"/>
  <c r="M4" i="9"/>
  <c r="M5" i="9"/>
  <c r="M6" i="9"/>
  <c r="M7" i="9"/>
  <c r="M8" i="9"/>
  <c r="M9" i="9"/>
  <c r="M10" i="9"/>
  <c r="M11" i="9"/>
  <c r="M12" i="9"/>
  <c r="M13" i="9"/>
  <c r="M14" i="9"/>
  <c r="M15" i="9"/>
  <c r="M2" i="9"/>
  <c r="I15" i="8"/>
  <c r="I13" i="8"/>
  <c r="I14" i="8"/>
  <c r="I12" i="8"/>
  <c r="I11" i="8"/>
  <c r="I10" i="8"/>
  <c r="I9" i="8"/>
  <c r="I8" i="8"/>
  <c r="I7" i="8"/>
  <c r="I6" i="8"/>
  <c r="I3" i="8"/>
  <c r="I4" i="8"/>
  <c r="I5" i="8"/>
  <c r="I2" i="8"/>
  <c r="AS51" i="7" l="1"/>
  <c r="N6" i="1" s="1"/>
  <c r="AS170" i="7"/>
  <c r="N9" i="1" s="1"/>
  <c r="O5" i="1"/>
  <c r="AS68" i="7"/>
  <c r="N16" i="1" s="1"/>
  <c r="AS17" i="7"/>
  <c r="N4" i="1" s="1"/>
  <c r="T4" i="1" s="1"/>
  <c r="O16" i="1"/>
  <c r="O9" i="1"/>
  <c r="O10" i="1"/>
  <c r="O12" i="1"/>
  <c r="O8" i="1"/>
  <c r="AU85" i="7"/>
  <c r="O15" i="1" s="1"/>
  <c r="O6" i="1"/>
  <c r="O11" i="1"/>
  <c r="O4" i="1"/>
  <c r="AS85" i="7"/>
  <c r="N15" i="1" s="1"/>
  <c r="AS34" i="7"/>
  <c r="N11" i="1" s="1"/>
  <c r="AS102" i="7"/>
  <c r="N8" i="1" s="1"/>
  <c r="AS119" i="7"/>
  <c r="N12" i="1" s="1"/>
  <c r="AS136" i="7"/>
  <c r="N5" i="1" s="1"/>
  <c r="T5" i="1" s="1"/>
  <c r="AS153" i="7"/>
  <c r="N10" i="1" s="1"/>
  <c r="T10" i="1" s="1"/>
  <c r="L19" i="1"/>
  <c r="T12" i="1" l="1"/>
  <c r="T8" i="1"/>
  <c r="T11" i="1"/>
  <c r="T16" i="1"/>
  <c r="T15" i="1"/>
  <c r="T9" i="1"/>
  <c r="T6" i="1"/>
  <c r="BC170" i="7"/>
  <c r="BC153" i="7"/>
  <c r="BC68" i="7"/>
  <c r="BC17" i="7"/>
  <c r="BC34" i="7"/>
  <c r="BC102" i="7"/>
  <c r="BC51" i="7"/>
  <c r="BC136" i="7"/>
  <c r="BC119" i="7"/>
  <c r="O19" i="1"/>
  <c r="N19" i="1"/>
  <c r="C19" i="1"/>
  <c r="D19" i="1"/>
  <c r="E19" i="1"/>
  <c r="F19" i="1"/>
  <c r="B19" i="1"/>
  <c r="J19" i="1"/>
  <c r="I19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3" i="1"/>
  <c r="T19" i="1" l="1"/>
  <c r="BC85" i="7"/>
  <c r="G19" i="1"/>
  <c r="BH2" i="7" l="1"/>
</calcChain>
</file>

<file path=xl/sharedStrings.xml><?xml version="1.0" encoding="utf-8"?>
<sst xmlns="http://schemas.openxmlformats.org/spreadsheetml/2006/main" count="516" uniqueCount="101">
  <si>
    <t>No of measures installed</t>
  </si>
  <si>
    <t>Total Measures installed by CHiL to date</t>
  </si>
  <si>
    <t>LA Name</t>
  </si>
  <si>
    <t>18/19 Total</t>
  </si>
  <si>
    <t>19/20  Total</t>
  </si>
  <si>
    <t>20/21 Total</t>
  </si>
  <si>
    <t>21/22 Totals</t>
  </si>
  <si>
    <t>22/23 Totals</t>
  </si>
  <si>
    <t>Total</t>
  </si>
  <si>
    <t>LAD1B Totals</t>
  </si>
  <si>
    <t>LAD2 Totals</t>
  </si>
  <si>
    <t>HUG 1 Totals</t>
  </si>
  <si>
    <t>HUG2 Totals</t>
  </si>
  <si>
    <t>Apr 22-March 23 LCC Affordable Warmth</t>
  </si>
  <si>
    <t>April 23-March 24 LCC Affordable Warmth</t>
  </si>
  <si>
    <t>April 24-March 25 LCC Affordable Warmth</t>
  </si>
  <si>
    <t>April 25-March 26 LCC Affordable Warmth</t>
  </si>
  <si>
    <t>Blackburn</t>
  </si>
  <si>
    <t>Blackpool</t>
  </si>
  <si>
    <t>Burnley</t>
  </si>
  <si>
    <t>Chorley</t>
  </si>
  <si>
    <t>Fylde</t>
  </si>
  <si>
    <t>Hyndburn</t>
  </si>
  <si>
    <t>Lancaster</t>
  </si>
  <si>
    <t>Pendle</t>
  </si>
  <si>
    <t>Preston</t>
  </si>
  <si>
    <t>Ribble valley</t>
  </si>
  <si>
    <t>Rossendale</t>
  </si>
  <si>
    <t>South Ribble</t>
  </si>
  <si>
    <t>West Lancs</t>
  </si>
  <si>
    <t>Wyre</t>
  </si>
  <si>
    <t xml:space="preserve">HUG 2 Cummulative numbers </t>
  </si>
  <si>
    <t>Completed Measures</t>
  </si>
  <si>
    <t>Blackpool Council</t>
  </si>
  <si>
    <t>Blackburn with Darwen</t>
  </si>
  <si>
    <t>Lancaster City Council</t>
  </si>
  <si>
    <t>Preston City Council</t>
  </si>
  <si>
    <t>Pendle BC</t>
  </si>
  <si>
    <t>Wyre Council</t>
  </si>
  <si>
    <t>Burnley BC</t>
  </si>
  <si>
    <t>Chorley BC</t>
  </si>
  <si>
    <t>West Lancashire BC</t>
  </si>
  <si>
    <t>South Ribble Council</t>
  </si>
  <si>
    <t>Ribble valley BC</t>
  </si>
  <si>
    <t>Rossendale BC</t>
  </si>
  <si>
    <t>Hyndburn BC</t>
  </si>
  <si>
    <t>Window Upgrades</t>
  </si>
  <si>
    <t>Door Upgrades</t>
  </si>
  <si>
    <t>Solar PV</t>
  </si>
  <si>
    <t>Solar Thermal</t>
  </si>
  <si>
    <t>Room in Roof</t>
  </si>
  <si>
    <t>Internal Wall</t>
  </si>
  <si>
    <t>External Wall</t>
  </si>
  <si>
    <t>Cavity Wall</t>
  </si>
  <si>
    <t>Loft Insulation</t>
  </si>
  <si>
    <t>Underfloor Insulation</t>
  </si>
  <si>
    <t>smart Heating Controls</t>
  </si>
  <si>
    <t>LED Lighting</t>
  </si>
  <si>
    <t>ASHP</t>
  </si>
  <si>
    <t>Heating Controls</t>
  </si>
  <si>
    <t>HHRSH</t>
  </si>
  <si>
    <t>22-23 Totals</t>
  </si>
  <si>
    <t>23-24 Totals</t>
  </si>
  <si>
    <t>24-25 Totals</t>
  </si>
  <si>
    <t>25-26 Totals</t>
  </si>
  <si>
    <t>Boiler Replacement</t>
  </si>
  <si>
    <t>FTCH</t>
  </si>
  <si>
    <t>Windows</t>
  </si>
  <si>
    <t>Glazing repairs</t>
  </si>
  <si>
    <t>Doors</t>
  </si>
  <si>
    <t>LOFT</t>
  </si>
  <si>
    <t>SHC</t>
  </si>
  <si>
    <t>IWI</t>
  </si>
  <si>
    <t>Solar</t>
  </si>
  <si>
    <t>Boiler Service/Fire Service</t>
  </si>
  <si>
    <t>Other</t>
  </si>
  <si>
    <t>Ventilation</t>
  </si>
  <si>
    <t>Remedial Works</t>
  </si>
  <si>
    <t>Lintel replacement and Asbestos survey</t>
  </si>
  <si>
    <t>Replacement radiators</t>
  </si>
  <si>
    <t>Ribble Valley</t>
  </si>
  <si>
    <t>Air Source Heat Pump</t>
  </si>
  <si>
    <t>Cavity Wall Insulation</t>
  </si>
  <si>
    <t>Double Glazing</t>
  </si>
  <si>
    <t>External Energy Efficient Doors</t>
  </si>
  <si>
    <t>External Wall Insulation</t>
  </si>
  <si>
    <t>Internal Solid Wall insulation</t>
  </si>
  <si>
    <t>Room in Roof Insulation</t>
  </si>
  <si>
    <t>Under-floor Insulation</t>
  </si>
  <si>
    <t>Totals Per LA</t>
  </si>
  <si>
    <t>Boiler Replacements</t>
  </si>
  <si>
    <t>First-time Central Heating (WHF)</t>
  </si>
  <si>
    <t>Emergency Boiler (WHF Cat3)</t>
  </si>
  <si>
    <t>Total Measures</t>
  </si>
  <si>
    <t>Totals</t>
  </si>
  <si>
    <t>Park Homes First time central heating (WHF)</t>
  </si>
  <si>
    <t>Park Homes Replacement Boiler (WHF)</t>
  </si>
  <si>
    <t>Park Homes Conversion (WHF)</t>
  </si>
  <si>
    <t>AWS LCC</t>
  </si>
  <si>
    <t>26-27 Totals</t>
  </si>
  <si>
    <t>April 26-March 27 LCC Affordable Warmth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</si>
</sst>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9D08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3" fontId="5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0" fillId="3" borderId="0" xfId="0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2" fillId="3" borderId="0" xfId="0" applyFont="1" applyFill="1"/>
    <xf numFmtId="0" fontId="0" fillId="3" borderId="0" xfId="0" applyFill="1"/>
    <xf numFmtId="17" fontId="0" fillId="3" borderId="0" xfId="0" applyNumberFormat="1" applyFill="1"/>
    <xf numFmtId="0" fontId="0" fillId="4" borderId="0" xfId="0" applyFill="1"/>
    <xf numFmtId="0" fontId="0" fillId="4" borderId="0" xfId="0" applyFill="1" applyAlignment="1">
      <alignment horizontal="center" wrapText="1"/>
    </xf>
    <xf numFmtId="0" fontId="2" fillId="4" borderId="1" xfId="0" applyFont="1" applyFill="1" applyBorder="1"/>
    <xf numFmtId="0" fontId="0" fillId="4" borderId="0" xfId="0" applyFill="1" applyAlignment="1">
      <alignment horizontal="center" vertical="center"/>
    </xf>
    <xf numFmtId="0" fontId="2" fillId="3" borderId="1" xfId="0" applyFont="1" applyFill="1" applyBorder="1"/>
    <xf numFmtId="17" fontId="0" fillId="4" borderId="1" xfId="0" applyNumberFormat="1" applyFill="1" applyBorder="1" applyAlignment="1">
      <alignment horizontal="center"/>
    </xf>
    <xf numFmtId="3" fontId="0" fillId="0" borderId="0" xfId="0" applyNumberFormat="1" applyAlignment="1">
      <alignment horizontal="center"/>
    </xf>
    <xf numFmtId="0" fontId="2" fillId="0" borderId="3" xfId="0" applyFont="1" applyBorder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0" xfId="0" applyFill="1" applyAlignment="1">
      <alignment horizontal="center" wrapText="1"/>
    </xf>
    <xf numFmtId="0" fontId="0" fillId="5" borderId="0" xfId="0" applyFill="1"/>
    <xf numFmtId="0" fontId="5" fillId="0" borderId="4" xfId="0" applyFont="1" applyBorder="1" applyAlignment="1">
      <alignment horizontal="left"/>
    </xf>
    <xf numFmtId="0" fontId="0" fillId="0" borderId="1" xfId="0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17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17" fontId="0" fillId="4" borderId="0" xfId="0" applyNumberFormat="1" applyFill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3" borderId="0" xfId="0" applyFill="1" applyAlignment="1">
      <alignment wrapText="1"/>
    </xf>
    <xf numFmtId="17" fontId="0" fillId="3" borderId="0" xfId="0" applyNumberFormat="1" applyFill="1" applyAlignment="1">
      <alignment wrapText="1"/>
    </xf>
    <xf numFmtId="0" fontId="0" fillId="4" borderId="0" xfId="0" applyFill="1" applyAlignment="1">
      <alignment wrapText="1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2" fillId="3" borderId="8" xfId="0" applyFont="1" applyFill="1" applyBorder="1"/>
    <xf numFmtId="0" fontId="0" fillId="0" borderId="8" xfId="0" applyBorder="1" applyAlignment="1">
      <alignment horizontal="center"/>
    </xf>
    <xf numFmtId="0" fontId="2" fillId="3" borderId="9" xfId="0" applyFont="1" applyFill="1" applyBorder="1"/>
    <xf numFmtId="17" fontId="0" fillId="4" borderId="4" xfId="0" applyNumberFormat="1" applyFill="1" applyBorder="1" applyAlignment="1">
      <alignment horizontal="center"/>
    </xf>
    <xf numFmtId="0" fontId="0" fillId="0" borderId="4" xfId="0" applyBorder="1" applyAlignment="1">
      <alignment horizontal="center"/>
    </xf>
    <xf numFmtId="17" fontId="0" fillId="4" borderId="9" xfId="0" applyNumberForma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7" fontId="0" fillId="4" borderId="11" xfId="0" applyNumberForma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4" xfId="0" applyFill="1" applyBorder="1" applyAlignment="1">
      <alignment horizontal="center"/>
    </xf>
    <xf numFmtId="17" fontId="0" fillId="4" borderId="6" xfId="0" applyNumberFormat="1" applyFill="1" applyBorder="1" applyAlignment="1">
      <alignment horizontal="center"/>
    </xf>
    <xf numFmtId="17" fontId="0" fillId="4" borderId="8" xfId="0" applyNumberFormat="1" applyFill="1" applyBorder="1" applyAlignment="1">
      <alignment horizontal="center"/>
    </xf>
    <xf numFmtId="17" fontId="0" fillId="4" borderId="10" xfId="0" applyNumberFormat="1" applyFill="1" applyBorder="1" applyAlignment="1">
      <alignment horizontal="center"/>
    </xf>
    <xf numFmtId="17" fontId="0" fillId="4" borderId="12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0" borderId="13" xfId="0" applyBorder="1" applyAlignment="1">
      <alignment wrapText="1"/>
    </xf>
    <xf numFmtId="0" fontId="0" fillId="3" borderId="11" xfId="0" applyFill="1" applyBorder="1" applyAlignment="1">
      <alignment horizontal="center"/>
    </xf>
    <xf numFmtId="17" fontId="2" fillId="4" borderId="0" xfId="0" applyNumberFormat="1" applyFont="1" applyFill="1" applyAlignment="1">
      <alignment horizontal="center" wrapText="1"/>
    </xf>
    <xf numFmtId="17" fontId="2" fillId="3" borderId="0" xfId="0" applyNumberFormat="1" applyFont="1" applyFill="1" applyAlignment="1">
      <alignment horizontal="center"/>
    </xf>
    <xf numFmtId="0" fontId="2" fillId="4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2" fillId="4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wrapText="1"/>
    </xf>
    <xf numFmtId="0" fontId="2" fillId="3" borderId="3" xfId="0" applyFont="1" applyFill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0" fillId="3" borderId="4" xfId="0" applyFill="1" applyBorder="1"/>
    <xf numFmtId="16" fontId="0" fillId="3" borderId="0" xfId="0" applyNumberFormat="1" applyFill="1"/>
    <xf numFmtId="164" fontId="0" fillId="4" borderId="4" xfId="0" applyNumberFormat="1" applyFill="1" applyBorder="1"/>
    <xf numFmtId="0" fontId="0" fillId="3" borderId="11" xfId="0" applyFill="1" applyBorder="1"/>
    <xf numFmtId="164" fontId="0" fillId="4" borderId="0" xfId="0" applyNumberFormat="1" applyFill="1"/>
    <xf numFmtId="0" fontId="0" fillId="3" borderId="1" xfId="0" applyFill="1" applyBorder="1"/>
    <xf numFmtId="164" fontId="0" fillId="4" borderId="1" xfId="0" applyNumberFormat="1" applyFill="1" applyBorder="1"/>
    <xf numFmtId="164" fontId="0" fillId="4" borderId="11" xfId="0" applyNumberFormat="1" applyFill="1" applyBorder="1"/>
    <xf numFmtId="0" fontId="0" fillId="0" borderId="1" xfId="0" applyBorder="1" applyAlignment="1">
      <alignment horizontal="center"/>
    </xf>
    <xf numFmtId="0" fontId="0" fillId="4" borderId="0" xfId="0" applyFill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D8E28-BB0A-4A04-8FA2-3F1E486796E8}">
  <dimension ref="A1:T19"/>
  <sheetViews>
    <sheetView tabSelected="1" zoomScale="89" zoomScaleNormal="89" workbookViewId="0">
      <pane xSplit="1" topLeftCell="J1" activePane="topRight" state="frozen"/>
      <selection activeCell="A2" sqref="A2"/>
      <selection pane="topRight" activeCell="O15" sqref="O15"/>
    </sheetView>
  </sheetViews>
  <sheetFormatPr defaultColWidth="8.88671875" defaultRowHeight="14.4" x14ac:dyDescent="0.3"/>
  <cols>
    <col min="1" max="1" width="15" style="5" customWidth="1"/>
    <col min="2" max="2" width="18" style="1" customWidth="1"/>
    <col min="3" max="3" width="13.6640625" style="1" customWidth="1"/>
    <col min="4" max="4" width="12" style="1" customWidth="1"/>
    <col min="5" max="5" width="11.33203125" style="1" bestFit="1" customWidth="1"/>
    <col min="6" max="6" width="14.109375" style="1" customWidth="1"/>
    <col min="7" max="7" width="5.33203125" style="1" bestFit="1" customWidth="1"/>
    <col min="8" max="8" width="8.88671875" style="1"/>
    <col min="9" max="9" width="11.6640625" style="1" bestFit="1" customWidth="1"/>
    <col min="10" max="10" width="11.6640625" style="1" customWidth="1"/>
    <col min="11" max="11" width="13.44140625" style="1" customWidth="1"/>
    <col min="12" max="12" width="11.6640625" style="1" customWidth="1"/>
    <col min="13" max="13" width="5.33203125" style="5" customWidth="1"/>
    <col min="14" max="14" width="28.88671875" style="1" customWidth="1"/>
    <col min="15" max="18" width="27.6640625" style="1" customWidth="1"/>
    <col min="19" max="19" width="8.88671875" style="5"/>
    <col min="20" max="20" width="21.33203125" style="1" bestFit="1" customWidth="1"/>
    <col min="21" max="16384" width="8.88671875" style="5"/>
  </cols>
  <sheetData>
    <row r="1" spans="1:20" x14ac:dyDescent="0.3">
      <c r="B1" s="82" t="s">
        <v>0</v>
      </c>
      <c r="C1" s="82"/>
      <c r="D1" s="82"/>
      <c r="E1" s="82"/>
      <c r="F1" s="82"/>
      <c r="I1" s="84" t="s">
        <v>0</v>
      </c>
      <c r="J1" s="85"/>
      <c r="K1" s="85"/>
      <c r="L1" s="85"/>
      <c r="N1" s="84" t="s">
        <v>0</v>
      </c>
      <c r="O1" s="85"/>
      <c r="P1" s="85"/>
      <c r="S1"/>
      <c r="T1" s="83" t="s">
        <v>1</v>
      </c>
    </row>
    <row r="2" spans="1:20" ht="28.8" x14ac:dyDescent="0.3">
      <c r="A2" s="6" t="s">
        <v>2</v>
      </c>
      <c r="B2" s="7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8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N2" s="26" t="s">
        <v>13</v>
      </c>
      <c r="O2" s="26" t="s">
        <v>14</v>
      </c>
      <c r="P2" s="26" t="s">
        <v>15</v>
      </c>
      <c r="Q2" s="26" t="s">
        <v>16</v>
      </c>
      <c r="R2" s="26" t="s">
        <v>100</v>
      </c>
      <c r="T2" s="83"/>
    </row>
    <row r="3" spans="1:20" x14ac:dyDescent="0.3">
      <c r="A3" s="5" t="s">
        <v>17</v>
      </c>
      <c r="B3" s="1">
        <v>15</v>
      </c>
      <c r="C3" s="1">
        <v>60</v>
      </c>
      <c r="D3" s="9">
        <v>73</v>
      </c>
      <c r="E3" s="1">
        <v>45</v>
      </c>
      <c r="F3" s="1">
        <v>28</v>
      </c>
      <c r="G3" s="10">
        <f t="shared" ref="G3:G16" si="0">SUM(B3:F3)</f>
        <v>221</v>
      </c>
      <c r="I3" s="1">
        <v>24</v>
      </c>
      <c r="J3" s="3">
        <v>816</v>
      </c>
      <c r="K3" s="1">
        <v>9</v>
      </c>
      <c r="L3" s="1">
        <v>213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T3" s="23">
        <f>B3+C3+D3+E3+F3+I3+J3+K3+L3+N3+O3+P3+Q3+R3</f>
        <v>1283</v>
      </c>
    </row>
    <row r="4" spans="1:20" x14ac:dyDescent="0.3">
      <c r="A4" s="5" t="s">
        <v>18</v>
      </c>
      <c r="B4" s="1">
        <v>32</v>
      </c>
      <c r="C4" s="1">
        <v>136</v>
      </c>
      <c r="D4" s="9">
        <v>172</v>
      </c>
      <c r="E4" s="1">
        <v>113</v>
      </c>
      <c r="F4" s="1">
        <v>88</v>
      </c>
      <c r="G4" s="10">
        <f t="shared" si="0"/>
        <v>541</v>
      </c>
      <c r="I4" s="1">
        <v>13</v>
      </c>
      <c r="J4" s="3">
        <v>292</v>
      </c>
      <c r="K4" s="1">
        <v>29</v>
      </c>
      <c r="L4" s="1">
        <v>422</v>
      </c>
      <c r="N4" s="1">
        <f>'LCC Affordable Warmth Totals'!AS17</f>
        <v>50</v>
      </c>
      <c r="O4" s="1">
        <f>'LCC Affordable Warmth Totals'!AU17</f>
        <v>66</v>
      </c>
      <c r="P4" s="1">
        <f>'LCC Affordable Warmth Totals'!AW17</f>
        <v>23</v>
      </c>
      <c r="Q4" s="1">
        <f>'LCC Affordable Warmth Totals'!AY17</f>
        <v>9</v>
      </c>
      <c r="R4" s="1">
        <f>'LCC Affordable Warmth Totals'!BA17</f>
        <v>1</v>
      </c>
      <c r="T4" s="23">
        <f t="shared" ref="T4:T16" si="1">B4+C4+D4+E4+F4+I4+J4+K4+L4+N4+O4+P4+Q4+R4</f>
        <v>1446</v>
      </c>
    </row>
    <row r="5" spans="1:20" x14ac:dyDescent="0.3">
      <c r="A5" s="5" t="s">
        <v>19</v>
      </c>
      <c r="B5" s="1">
        <v>3</v>
      </c>
      <c r="C5" s="1">
        <v>28</v>
      </c>
      <c r="D5" s="9">
        <v>19</v>
      </c>
      <c r="E5" s="1">
        <v>32</v>
      </c>
      <c r="F5" s="1">
        <v>13</v>
      </c>
      <c r="G5" s="10">
        <f t="shared" si="0"/>
        <v>95</v>
      </c>
      <c r="I5" s="1">
        <v>71</v>
      </c>
      <c r="J5" s="3">
        <v>535</v>
      </c>
      <c r="K5" s="1">
        <v>16</v>
      </c>
      <c r="L5" s="1">
        <v>86</v>
      </c>
      <c r="N5" s="1">
        <f>'LCC Affordable Warmth Totals'!AS136</f>
        <v>7</v>
      </c>
      <c r="O5" s="1">
        <f>'LCC Affordable Warmth Totals'!AU136</f>
        <v>17</v>
      </c>
      <c r="P5" s="1">
        <f>'LCC Affordable Warmth Totals'!AW136</f>
        <v>0</v>
      </c>
      <c r="Q5" s="1">
        <f>'LCC Affordable Warmth Totals'!AY136</f>
        <v>0</v>
      </c>
      <c r="R5" s="1">
        <f>'LCC Affordable Warmth Totals'!BA136</f>
        <v>0</v>
      </c>
      <c r="T5" s="23">
        <f t="shared" si="1"/>
        <v>827</v>
      </c>
    </row>
    <row r="6" spans="1:20" x14ac:dyDescent="0.3">
      <c r="A6" s="5" t="s">
        <v>20</v>
      </c>
      <c r="B6" s="1">
        <v>9</v>
      </c>
      <c r="C6" s="1">
        <v>16</v>
      </c>
      <c r="D6" s="9">
        <v>49</v>
      </c>
      <c r="E6" s="1">
        <v>34</v>
      </c>
      <c r="F6" s="1">
        <v>10</v>
      </c>
      <c r="G6" s="10">
        <f t="shared" si="0"/>
        <v>118</v>
      </c>
      <c r="I6" s="1">
        <v>4</v>
      </c>
      <c r="J6" s="3">
        <v>74</v>
      </c>
      <c r="K6" s="1">
        <v>10</v>
      </c>
      <c r="L6" s="1">
        <v>94</v>
      </c>
      <c r="N6" s="1">
        <f>'LCC Affordable Warmth Totals'!AS51</f>
        <v>23</v>
      </c>
      <c r="O6" s="1">
        <f>'LCC Affordable Warmth Totals'!AU51</f>
        <v>70</v>
      </c>
      <c r="P6" s="1">
        <f>'LCC Affordable Warmth Totals'!AW51</f>
        <v>71</v>
      </c>
      <c r="Q6" s="1">
        <f>'LCC Affordable Warmth Totals'!AY51</f>
        <v>110</v>
      </c>
      <c r="R6" s="1">
        <f>'LCC Affordable Warmth Totals'!BA51</f>
        <v>3</v>
      </c>
      <c r="T6" s="23">
        <f t="shared" si="1"/>
        <v>577</v>
      </c>
    </row>
    <row r="7" spans="1:20" x14ac:dyDescent="0.3">
      <c r="A7" s="5" t="s">
        <v>21</v>
      </c>
      <c r="B7" s="1">
        <v>8</v>
      </c>
      <c r="C7" s="1">
        <v>18</v>
      </c>
      <c r="D7" s="9">
        <v>33</v>
      </c>
      <c r="E7" s="1">
        <v>18</v>
      </c>
      <c r="F7" s="1">
        <v>14</v>
      </c>
      <c r="G7" s="10">
        <f t="shared" si="0"/>
        <v>91</v>
      </c>
      <c r="I7" s="1">
        <v>0</v>
      </c>
      <c r="J7" s="3">
        <v>15</v>
      </c>
      <c r="K7" s="1">
        <v>0</v>
      </c>
      <c r="L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T7" s="23">
        <f t="shared" si="1"/>
        <v>106</v>
      </c>
    </row>
    <row r="8" spans="1:20" x14ac:dyDescent="0.3">
      <c r="A8" s="5" t="s">
        <v>22</v>
      </c>
      <c r="B8" s="1">
        <v>5</v>
      </c>
      <c r="C8" s="1">
        <v>9</v>
      </c>
      <c r="D8" s="9">
        <v>11</v>
      </c>
      <c r="E8" s="1">
        <v>7</v>
      </c>
      <c r="F8" s="1">
        <v>2</v>
      </c>
      <c r="G8" s="10">
        <f t="shared" si="0"/>
        <v>34</v>
      </c>
      <c r="I8" s="1">
        <v>70</v>
      </c>
      <c r="J8" s="3">
        <v>248</v>
      </c>
      <c r="K8" s="1">
        <v>4</v>
      </c>
      <c r="L8" s="1">
        <v>83</v>
      </c>
      <c r="N8" s="1">
        <f>'LCC Affordable Warmth Totals'!AS102</f>
        <v>0</v>
      </c>
      <c r="O8" s="1">
        <f>'LCC Affordable Warmth Totals'!AU102</f>
        <v>24</v>
      </c>
      <c r="P8" s="1">
        <f>'LCC Affordable Warmth Totals'!AW102</f>
        <v>36</v>
      </c>
      <c r="Q8" s="1">
        <f>'LCC Affordable Warmth Totals'!AY102</f>
        <v>18</v>
      </c>
      <c r="R8" s="1">
        <f>'LCC Affordable Warmth Totals'!BA102</f>
        <v>0</v>
      </c>
      <c r="T8" s="23">
        <f t="shared" si="1"/>
        <v>517</v>
      </c>
    </row>
    <row r="9" spans="1:20" x14ac:dyDescent="0.3">
      <c r="A9" s="5" t="s">
        <v>23</v>
      </c>
      <c r="B9" s="1">
        <v>14</v>
      </c>
      <c r="C9" s="1">
        <v>27</v>
      </c>
      <c r="D9" s="9">
        <v>44</v>
      </c>
      <c r="E9" s="1">
        <v>35</v>
      </c>
      <c r="F9" s="1">
        <v>23</v>
      </c>
      <c r="G9" s="10">
        <f t="shared" si="0"/>
        <v>143</v>
      </c>
      <c r="I9" s="1">
        <v>15</v>
      </c>
      <c r="J9" s="3">
        <v>290</v>
      </c>
      <c r="K9" s="1">
        <v>58</v>
      </c>
      <c r="L9" s="1">
        <v>369</v>
      </c>
      <c r="N9" s="1">
        <f>'LCC Affordable Warmth Totals'!AS170</f>
        <v>6</v>
      </c>
      <c r="O9" s="1">
        <f>'LCC Affordable Warmth Totals'!AU170</f>
        <v>9</v>
      </c>
      <c r="P9" s="1">
        <f>'LCC Affordable Warmth Totals'!AW170</f>
        <v>0</v>
      </c>
      <c r="Q9" s="1">
        <f>'LCC Affordable Warmth Totals'!AY170</f>
        <v>1</v>
      </c>
      <c r="R9" s="1">
        <f>'LCC Affordable Warmth Totals'!BA170</f>
        <v>0</v>
      </c>
      <c r="T9" s="23">
        <f t="shared" si="1"/>
        <v>891</v>
      </c>
    </row>
    <row r="10" spans="1:20" x14ac:dyDescent="0.3">
      <c r="A10" s="5" t="s">
        <v>24</v>
      </c>
      <c r="B10" s="1">
        <v>5</v>
      </c>
      <c r="C10" s="1">
        <v>19</v>
      </c>
      <c r="D10" s="9">
        <v>19</v>
      </c>
      <c r="E10" s="1">
        <v>13</v>
      </c>
      <c r="F10" s="1">
        <v>13</v>
      </c>
      <c r="G10" s="10">
        <f t="shared" si="0"/>
        <v>69</v>
      </c>
      <c r="I10" s="1">
        <v>173</v>
      </c>
      <c r="J10" s="3">
        <v>567</v>
      </c>
      <c r="K10" s="1">
        <v>12</v>
      </c>
      <c r="L10" s="1">
        <v>138</v>
      </c>
      <c r="N10" s="1">
        <f>'LCC Affordable Warmth Totals'!AS153</f>
        <v>3</v>
      </c>
      <c r="O10" s="1">
        <f>'LCC Affordable Warmth Totals'!AU153</f>
        <v>9</v>
      </c>
      <c r="P10" s="1">
        <f>'LCC Affordable Warmth Totals'!AW153</f>
        <v>0</v>
      </c>
      <c r="Q10" s="1">
        <f>'LCC Affordable Warmth Totals'!AY153</f>
        <v>3</v>
      </c>
      <c r="R10" s="1">
        <f>'LCC Affordable Warmth Totals'!BA153</f>
        <v>0</v>
      </c>
      <c r="T10" s="23">
        <f t="shared" si="1"/>
        <v>974</v>
      </c>
    </row>
    <row r="11" spans="1:20" x14ac:dyDescent="0.3">
      <c r="A11" s="5" t="s">
        <v>25</v>
      </c>
      <c r="B11" s="1">
        <v>14</v>
      </c>
      <c r="C11" s="1">
        <v>48</v>
      </c>
      <c r="D11" s="9">
        <v>55</v>
      </c>
      <c r="E11" s="1">
        <v>56</v>
      </c>
      <c r="F11" s="1">
        <v>25</v>
      </c>
      <c r="G11" s="10">
        <f t="shared" si="0"/>
        <v>198</v>
      </c>
      <c r="I11" s="1">
        <v>0</v>
      </c>
      <c r="J11" s="3">
        <v>293</v>
      </c>
      <c r="K11" s="1">
        <v>7</v>
      </c>
      <c r="L11" s="1">
        <v>261</v>
      </c>
      <c r="N11" s="1">
        <f>'LCC Affordable Warmth Totals'!AS34</f>
        <v>33</v>
      </c>
      <c r="O11" s="1">
        <f>'LCC Affordable Warmth Totals'!AU34</f>
        <v>55</v>
      </c>
      <c r="P11" s="1">
        <f>'LCC Affordable Warmth Totals'!AW34</f>
        <v>73</v>
      </c>
      <c r="Q11" s="1">
        <f>'LCC Affordable Warmth Totals'!AY34</f>
        <v>10</v>
      </c>
      <c r="R11" s="1">
        <f>'LCC Affordable Warmth Totals'!BA34</f>
        <v>3</v>
      </c>
      <c r="T11" s="23">
        <f t="shared" si="1"/>
        <v>933</v>
      </c>
    </row>
    <row r="12" spans="1:20" x14ac:dyDescent="0.3">
      <c r="A12" s="5" t="s">
        <v>26</v>
      </c>
      <c r="B12" s="1">
        <v>1</v>
      </c>
      <c r="C12" s="1">
        <v>8</v>
      </c>
      <c r="D12" s="9">
        <v>11</v>
      </c>
      <c r="E12" s="1">
        <v>14</v>
      </c>
      <c r="F12" s="1">
        <v>5</v>
      </c>
      <c r="G12" s="10">
        <f t="shared" si="0"/>
        <v>39</v>
      </c>
      <c r="I12" s="1">
        <v>5</v>
      </c>
      <c r="J12" s="3">
        <v>50</v>
      </c>
      <c r="K12" s="1">
        <v>12</v>
      </c>
      <c r="L12" s="1">
        <v>170</v>
      </c>
      <c r="N12" s="1">
        <f>'LCC Affordable Warmth Totals'!AS119</f>
        <v>0</v>
      </c>
      <c r="O12" s="1">
        <f>'LCC Affordable Warmth Totals'!AU119</f>
        <v>2</v>
      </c>
      <c r="P12" s="1">
        <f>'LCC Affordable Warmth Totals'!AW119</f>
        <v>0</v>
      </c>
      <c r="Q12" s="1">
        <f>'LCC Affordable Warmth Totals'!AY119</f>
        <v>0</v>
      </c>
      <c r="R12" s="1">
        <f>'LCC Affordable Warmth Totals'!BA119</f>
        <v>0</v>
      </c>
      <c r="T12" s="23">
        <f t="shared" si="1"/>
        <v>278</v>
      </c>
    </row>
    <row r="13" spans="1:20" x14ac:dyDescent="0.3">
      <c r="A13" s="5" t="s">
        <v>27</v>
      </c>
      <c r="B13" s="1">
        <v>1</v>
      </c>
      <c r="C13" s="1">
        <v>18</v>
      </c>
      <c r="D13" s="9">
        <v>15</v>
      </c>
      <c r="E13" s="1">
        <v>10</v>
      </c>
      <c r="F13" s="1">
        <v>6</v>
      </c>
      <c r="G13" s="10">
        <f t="shared" si="0"/>
        <v>50</v>
      </c>
      <c r="I13" s="1">
        <v>42</v>
      </c>
      <c r="J13" s="3">
        <v>309</v>
      </c>
      <c r="K13" s="1">
        <v>12</v>
      </c>
      <c r="L13" s="1">
        <v>96</v>
      </c>
      <c r="N13" s="1">
        <v>0</v>
      </c>
      <c r="O13" s="1">
        <v>0</v>
      </c>
      <c r="P13" s="1">
        <v>0</v>
      </c>
      <c r="Q13" s="1">
        <v>0</v>
      </c>
      <c r="R13" s="1">
        <f>'LCC Affordable Warmth Totals'!BA207</f>
        <v>0</v>
      </c>
      <c r="T13" s="23">
        <f t="shared" si="1"/>
        <v>509</v>
      </c>
    </row>
    <row r="14" spans="1:20" x14ac:dyDescent="0.3">
      <c r="A14" s="5" t="s">
        <v>28</v>
      </c>
      <c r="B14" s="1">
        <v>0</v>
      </c>
      <c r="C14" s="1">
        <v>7</v>
      </c>
      <c r="D14" s="9">
        <v>70</v>
      </c>
      <c r="E14" s="1">
        <v>19</v>
      </c>
      <c r="F14" s="1">
        <v>8</v>
      </c>
      <c r="G14" s="10">
        <f t="shared" si="0"/>
        <v>104</v>
      </c>
      <c r="I14" s="1">
        <v>0</v>
      </c>
      <c r="J14" s="3">
        <v>58</v>
      </c>
      <c r="K14" s="1">
        <v>4</v>
      </c>
      <c r="L14" s="1">
        <v>117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T14" s="23">
        <f t="shared" si="1"/>
        <v>283</v>
      </c>
    </row>
    <row r="15" spans="1:20" x14ac:dyDescent="0.3">
      <c r="A15" s="5" t="s">
        <v>29</v>
      </c>
      <c r="B15" s="1">
        <v>0</v>
      </c>
      <c r="C15" s="1">
        <v>1</v>
      </c>
      <c r="D15" s="9">
        <v>15</v>
      </c>
      <c r="E15" s="1">
        <v>34</v>
      </c>
      <c r="F15" s="1">
        <v>19</v>
      </c>
      <c r="G15" s="10">
        <f t="shared" si="0"/>
        <v>69</v>
      </c>
      <c r="I15" s="1">
        <v>0</v>
      </c>
      <c r="J15" s="3">
        <v>31</v>
      </c>
      <c r="K15" s="1">
        <v>29</v>
      </c>
      <c r="L15" s="1">
        <v>253</v>
      </c>
      <c r="N15" s="1">
        <f>'LCC Affordable Warmth Totals'!AS85</f>
        <v>3</v>
      </c>
      <c r="O15" s="1">
        <f>'LCC Affordable Warmth Totals'!AU85</f>
        <v>14</v>
      </c>
      <c r="P15" s="1">
        <f>'LCC Affordable Warmth Totals'!AW85</f>
        <v>28</v>
      </c>
      <c r="Q15" s="1">
        <f>'LCC Affordable Warmth Totals'!AY85</f>
        <v>14</v>
      </c>
      <c r="R15" s="1">
        <f>'LCC Affordable Warmth Totals'!BA85</f>
        <v>0</v>
      </c>
      <c r="T15" s="23">
        <f t="shared" si="1"/>
        <v>441</v>
      </c>
    </row>
    <row r="16" spans="1:20" x14ac:dyDescent="0.3">
      <c r="A16" s="5" t="s">
        <v>30</v>
      </c>
      <c r="B16" s="1">
        <v>10</v>
      </c>
      <c r="C16" s="1">
        <v>36</v>
      </c>
      <c r="D16" s="9">
        <v>120</v>
      </c>
      <c r="E16" s="1">
        <v>43</v>
      </c>
      <c r="F16" s="1">
        <v>39</v>
      </c>
      <c r="G16" s="10">
        <f t="shared" si="0"/>
        <v>248</v>
      </c>
      <c r="I16" s="1">
        <v>1</v>
      </c>
      <c r="J16" s="3">
        <v>62</v>
      </c>
      <c r="K16" s="1">
        <v>50</v>
      </c>
      <c r="L16" s="1">
        <v>314</v>
      </c>
      <c r="N16" s="1">
        <f>'LCC Affordable Warmth Totals'!AS68</f>
        <v>18</v>
      </c>
      <c r="O16" s="1">
        <f>'LCC Affordable Warmth Totals'!AU68</f>
        <v>46</v>
      </c>
      <c r="P16" s="1">
        <f>'LCC Affordable Warmth Totals'!AW68</f>
        <v>12</v>
      </c>
      <c r="Q16" s="1">
        <f>'LCC Affordable Warmth Totals'!AY68</f>
        <v>21</v>
      </c>
      <c r="R16" s="1">
        <f>'LCC Affordable Warmth Totals'!BA68</f>
        <v>5</v>
      </c>
      <c r="T16" s="23">
        <f t="shared" si="1"/>
        <v>777</v>
      </c>
    </row>
    <row r="17" spans="2:20" x14ac:dyDescent="0.3">
      <c r="I17" s="11"/>
      <c r="J17" s="11"/>
    </row>
    <row r="18" spans="2:20" x14ac:dyDescent="0.3">
      <c r="I18" s="11"/>
      <c r="J18" s="11"/>
    </row>
    <row r="19" spans="2:20" x14ac:dyDescent="0.3">
      <c r="B19" s="1">
        <f>SUM(B3:B18)</f>
        <v>117</v>
      </c>
      <c r="C19" s="1">
        <f t="shared" ref="C19:F19" si="2">SUM(C3:C18)</f>
        <v>431</v>
      </c>
      <c r="D19" s="1">
        <f t="shared" si="2"/>
        <v>706</v>
      </c>
      <c r="E19" s="1">
        <f t="shared" si="2"/>
        <v>473</v>
      </c>
      <c r="F19" s="1">
        <f t="shared" si="2"/>
        <v>293</v>
      </c>
      <c r="G19" s="12">
        <f>SUM(G3:G18)</f>
        <v>2020</v>
      </c>
      <c r="I19" s="11">
        <f>SUM(I3:I18)</f>
        <v>418</v>
      </c>
      <c r="J19" s="13">
        <f>SUM(J3:J18)</f>
        <v>3640</v>
      </c>
      <c r="K19" s="11">
        <f>SUM(K3:K18)</f>
        <v>252</v>
      </c>
      <c r="L19" s="11">
        <f>SUM(L3:L18)</f>
        <v>2616</v>
      </c>
      <c r="N19" s="11">
        <f>SUM(N3:N18)</f>
        <v>143</v>
      </c>
      <c r="O19" s="11">
        <f>SUM(O3:O18)</f>
        <v>312</v>
      </c>
      <c r="P19" s="11">
        <f>SUM(P3:P18)</f>
        <v>243</v>
      </c>
      <c r="Q19" s="11">
        <f>SUM(Q3:Q18)</f>
        <v>186</v>
      </c>
      <c r="R19" s="11">
        <f>SUM(R3:R18)</f>
        <v>12</v>
      </c>
      <c r="T19" s="13">
        <f>SUM(T3:T18)</f>
        <v>9842</v>
      </c>
    </row>
  </sheetData>
  <autoFilter ref="A1:T19" xr:uid="{37DD8E28-BB0A-4A04-8FA2-3F1E486796E8}">
    <filterColumn colId="1" showButton="0"/>
    <filterColumn colId="2" showButton="0"/>
    <filterColumn colId="3" showButton="0"/>
    <filterColumn colId="4" showButton="0"/>
    <filterColumn colId="8" showButton="0"/>
    <filterColumn colId="9" showButton="0"/>
    <filterColumn colId="10" showButton="0"/>
    <filterColumn colId="13" showButton="0"/>
    <filterColumn colId="14" showButton="0"/>
  </autoFilter>
  <mergeCells count="4">
    <mergeCell ref="B1:F1"/>
    <mergeCell ref="T1:T2"/>
    <mergeCell ref="I1:L1"/>
    <mergeCell ref="N1:P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6BB30-8924-498C-A779-F1131C7184A0}">
  <dimension ref="A1:K15"/>
  <sheetViews>
    <sheetView workbookViewId="0">
      <selection activeCell="N11" sqref="N11"/>
    </sheetView>
  </sheetViews>
  <sheetFormatPr defaultRowHeight="14.4" x14ac:dyDescent="0.3"/>
  <cols>
    <col min="1" max="1" width="10.6640625" customWidth="1"/>
    <col min="2" max="2" width="14.88671875" customWidth="1"/>
    <col min="3" max="3" width="15.44140625" customWidth="1"/>
    <col min="5" max="5" width="15.44140625" customWidth="1"/>
    <col min="9" max="9" width="12.5546875" style="1" customWidth="1"/>
  </cols>
  <sheetData>
    <row r="1" spans="1:11" ht="43.2" x14ac:dyDescent="0.3">
      <c r="B1" s="18" t="s">
        <v>84</v>
      </c>
      <c r="C1" s="18" t="s">
        <v>86</v>
      </c>
      <c r="D1" s="18" t="s">
        <v>54</v>
      </c>
      <c r="E1" s="18" t="s">
        <v>87</v>
      </c>
      <c r="F1" s="18" t="s">
        <v>83</v>
      </c>
      <c r="G1" s="18" t="s">
        <v>59</v>
      </c>
      <c r="I1" s="18" t="s">
        <v>89</v>
      </c>
    </row>
    <row r="2" spans="1:11" x14ac:dyDescent="0.3">
      <c r="A2" t="s">
        <v>17</v>
      </c>
      <c r="B2">
        <v>1</v>
      </c>
      <c r="C2">
        <v>20</v>
      </c>
      <c r="D2">
        <v>2</v>
      </c>
      <c r="E2">
        <v>1</v>
      </c>
      <c r="F2">
        <v>0</v>
      </c>
      <c r="G2">
        <v>0</v>
      </c>
      <c r="I2" s="10">
        <f>SUM(B2:H2)</f>
        <v>24</v>
      </c>
    </row>
    <row r="3" spans="1:11" x14ac:dyDescent="0.3">
      <c r="A3" t="s">
        <v>18</v>
      </c>
      <c r="B3">
        <v>0</v>
      </c>
      <c r="C3">
        <v>3</v>
      </c>
      <c r="D3">
        <v>10</v>
      </c>
      <c r="E3">
        <v>0</v>
      </c>
      <c r="F3">
        <v>0</v>
      </c>
      <c r="G3">
        <v>0</v>
      </c>
      <c r="I3" s="10">
        <f t="shared" ref="I3:I15" si="0">SUM(B3:H3)</f>
        <v>13</v>
      </c>
    </row>
    <row r="4" spans="1:11" x14ac:dyDescent="0.3">
      <c r="A4" t="s">
        <v>19</v>
      </c>
      <c r="B4">
        <v>11</v>
      </c>
      <c r="C4">
        <v>56</v>
      </c>
      <c r="D4">
        <v>1</v>
      </c>
      <c r="E4">
        <v>3</v>
      </c>
      <c r="F4">
        <v>0</v>
      </c>
      <c r="G4">
        <v>0</v>
      </c>
      <c r="I4" s="10">
        <f t="shared" si="0"/>
        <v>71</v>
      </c>
    </row>
    <row r="5" spans="1:11" x14ac:dyDescent="0.3">
      <c r="A5" t="s">
        <v>20</v>
      </c>
      <c r="B5">
        <v>0</v>
      </c>
      <c r="C5">
        <v>3</v>
      </c>
      <c r="D5">
        <v>1</v>
      </c>
      <c r="E5">
        <v>0</v>
      </c>
      <c r="F5">
        <v>0</v>
      </c>
      <c r="G5">
        <v>0</v>
      </c>
      <c r="I5" s="10">
        <f t="shared" si="0"/>
        <v>4</v>
      </c>
    </row>
    <row r="6" spans="1:11" x14ac:dyDescent="0.3">
      <c r="A6" t="s">
        <v>21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I6" s="10">
        <f t="shared" si="0"/>
        <v>0</v>
      </c>
      <c r="K6" s="1"/>
    </row>
    <row r="7" spans="1:11" x14ac:dyDescent="0.3">
      <c r="A7" t="s">
        <v>22</v>
      </c>
      <c r="B7">
        <v>12</v>
      </c>
      <c r="C7">
        <v>49</v>
      </c>
      <c r="D7">
        <v>0</v>
      </c>
      <c r="E7">
        <v>3</v>
      </c>
      <c r="F7">
        <v>6</v>
      </c>
      <c r="G7">
        <v>0</v>
      </c>
      <c r="I7" s="10">
        <f t="shared" si="0"/>
        <v>70</v>
      </c>
    </row>
    <row r="8" spans="1:11" x14ac:dyDescent="0.3">
      <c r="A8" t="s">
        <v>23</v>
      </c>
      <c r="B8">
        <v>0</v>
      </c>
      <c r="C8">
        <v>14</v>
      </c>
      <c r="D8">
        <v>1</v>
      </c>
      <c r="E8">
        <v>0</v>
      </c>
      <c r="F8">
        <v>0</v>
      </c>
      <c r="G8">
        <v>0</v>
      </c>
      <c r="I8" s="10">
        <f t="shared" si="0"/>
        <v>15</v>
      </c>
    </row>
    <row r="9" spans="1:11" x14ac:dyDescent="0.3">
      <c r="A9" t="s">
        <v>24</v>
      </c>
      <c r="B9">
        <v>13</v>
      </c>
      <c r="C9">
        <v>143</v>
      </c>
      <c r="D9">
        <v>1</v>
      </c>
      <c r="E9">
        <v>13</v>
      </c>
      <c r="F9">
        <v>2</v>
      </c>
      <c r="G9">
        <v>1</v>
      </c>
      <c r="I9" s="10">
        <f t="shared" si="0"/>
        <v>173</v>
      </c>
    </row>
    <row r="10" spans="1:11" x14ac:dyDescent="0.3">
      <c r="A10" t="s">
        <v>25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I10" s="10">
        <f t="shared" si="0"/>
        <v>0</v>
      </c>
    </row>
    <row r="11" spans="1:11" x14ac:dyDescent="0.3">
      <c r="A11" t="s">
        <v>80</v>
      </c>
      <c r="B11">
        <v>1</v>
      </c>
      <c r="C11">
        <v>2</v>
      </c>
      <c r="D11">
        <v>1</v>
      </c>
      <c r="E11">
        <v>0</v>
      </c>
      <c r="F11">
        <v>1</v>
      </c>
      <c r="G11">
        <v>0</v>
      </c>
      <c r="I11" s="10">
        <f t="shared" si="0"/>
        <v>5</v>
      </c>
    </row>
    <row r="12" spans="1:11" x14ac:dyDescent="0.3">
      <c r="A12" t="s">
        <v>27</v>
      </c>
      <c r="B12">
        <v>3</v>
      </c>
      <c r="C12">
        <v>35</v>
      </c>
      <c r="D12">
        <v>1</v>
      </c>
      <c r="E12">
        <v>2</v>
      </c>
      <c r="F12">
        <v>1</v>
      </c>
      <c r="G12">
        <v>0</v>
      </c>
      <c r="I12" s="10">
        <f t="shared" si="0"/>
        <v>42</v>
      </c>
    </row>
    <row r="13" spans="1:11" x14ac:dyDescent="0.3">
      <c r="A13" t="s">
        <v>28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I13" s="10">
        <f t="shared" si="0"/>
        <v>0</v>
      </c>
    </row>
    <row r="14" spans="1:11" x14ac:dyDescent="0.3">
      <c r="A14" t="s">
        <v>29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I14" s="10">
        <f t="shared" si="0"/>
        <v>0</v>
      </c>
    </row>
    <row r="15" spans="1:11" x14ac:dyDescent="0.3">
      <c r="A15" t="s">
        <v>30</v>
      </c>
      <c r="B15">
        <v>0</v>
      </c>
      <c r="C15">
        <v>0</v>
      </c>
      <c r="D15">
        <v>1</v>
      </c>
      <c r="E15">
        <v>0</v>
      </c>
      <c r="F15">
        <v>0</v>
      </c>
      <c r="G15">
        <v>0</v>
      </c>
      <c r="I15" s="10">
        <f t="shared" si="0"/>
        <v>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D960F-A74C-49A7-9569-93EC5055B9F0}">
  <dimension ref="A1:M15"/>
  <sheetViews>
    <sheetView workbookViewId="0">
      <selection sqref="A1:M15"/>
    </sheetView>
  </sheetViews>
  <sheetFormatPr defaultColWidth="13.6640625" defaultRowHeight="14.4" x14ac:dyDescent="0.3"/>
  <cols>
    <col min="2" max="2" width="18.44140625" customWidth="1"/>
    <col min="13" max="13" width="13.6640625" style="1"/>
  </cols>
  <sheetData>
    <row r="1" spans="1:13" ht="28.8" x14ac:dyDescent="0.3">
      <c r="B1" s="17" t="s">
        <v>81</v>
      </c>
      <c r="C1" s="17" t="s">
        <v>82</v>
      </c>
      <c r="D1" s="18" t="s">
        <v>83</v>
      </c>
      <c r="E1" s="18" t="s">
        <v>84</v>
      </c>
      <c r="F1" s="18" t="s">
        <v>59</v>
      </c>
      <c r="G1" s="18" t="s">
        <v>86</v>
      </c>
      <c r="H1" s="18" t="s">
        <v>54</v>
      </c>
      <c r="I1" s="18" t="s">
        <v>87</v>
      </c>
      <c r="J1" s="18" t="s">
        <v>48</v>
      </c>
      <c r="K1" s="18" t="s">
        <v>88</v>
      </c>
      <c r="M1" s="18" t="s">
        <v>89</v>
      </c>
    </row>
    <row r="2" spans="1:13" x14ac:dyDescent="0.3">
      <c r="A2" t="s">
        <v>17</v>
      </c>
      <c r="B2">
        <v>0</v>
      </c>
      <c r="C2">
        <v>3</v>
      </c>
      <c r="D2">
        <v>30</v>
      </c>
      <c r="E2">
        <v>97</v>
      </c>
      <c r="F2">
        <v>135</v>
      </c>
      <c r="G2">
        <v>277</v>
      </c>
      <c r="H2">
        <v>102</v>
      </c>
      <c r="I2">
        <v>120</v>
      </c>
      <c r="J2">
        <v>51</v>
      </c>
      <c r="K2">
        <v>1</v>
      </c>
      <c r="M2" s="10">
        <f>SUM(B2:L2)</f>
        <v>816</v>
      </c>
    </row>
    <row r="3" spans="1:13" x14ac:dyDescent="0.3">
      <c r="A3" t="s">
        <v>18</v>
      </c>
      <c r="B3">
        <v>0</v>
      </c>
      <c r="C3">
        <v>0</v>
      </c>
      <c r="D3">
        <v>66</v>
      </c>
      <c r="E3">
        <v>77</v>
      </c>
      <c r="F3">
        <v>22</v>
      </c>
      <c r="G3">
        <v>36</v>
      </c>
      <c r="H3">
        <v>58</v>
      </c>
      <c r="I3">
        <v>20</v>
      </c>
      <c r="J3">
        <v>13</v>
      </c>
      <c r="K3">
        <v>0</v>
      </c>
      <c r="M3" s="10">
        <f t="shared" ref="M3:M15" si="0">SUM(B3:L3)</f>
        <v>292</v>
      </c>
    </row>
    <row r="4" spans="1:13" x14ac:dyDescent="0.3">
      <c r="A4" t="s">
        <v>19</v>
      </c>
      <c r="B4">
        <v>0</v>
      </c>
      <c r="C4">
        <v>0</v>
      </c>
      <c r="D4">
        <v>22</v>
      </c>
      <c r="E4">
        <v>108</v>
      </c>
      <c r="F4">
        <v>47</v>
      </c>
      <c r="G4">
        <v>228</v>
      </c>
      <c r="H4">
        <v>71</v>
      </c>
      <c r="I4">
        <v>36</v>
      </c>
      <c r="J4">
        <v>23</v>
      </c>
      <c r="K4">
        <v>0</v>
      </c>
      <c r="M4" s="10">
        <f t="shared" si="0"/>
        <v>535</v>
      </c>
    </row>
    <row r="5" spans="1:13" x14ac:dyDescent="0.3">
      <c r="A5" t="s">
        <v>20</v>
      </c>
      <c r="B5">
        <v>0</v>
      </c>
      <c r="C5">
        <v>0</v>
      </c>
      <c r="D5">
        <v>9</v>
      </c>
      <c r="E5">
        <v>24</v>
      </c>
      <c r="F5">
        <v>2</v>
      </c>
      <c r="G5">
        <v>13</v>
      </c>
      <c r="H5">
        <v>20</v>
      </c>
      <c r="I5">
        <v>0</v>
      </c>
      <c r="J5">
        <v>6</v>
      </c>
      <c r="K5">
        <v>0</v>
      </c>
      <c r="M5" s="10">
        <f t="shared" si="0"/>
        <v>74</v>
      </c>
    </row>
    <row r="6" spans="1:13" x14ac:dyDescent="0.3">
      <c r="A6" t="s">
        <v>21</v>
      </c>
      <c r="B6">
        <v>0</v>
      </c>
      <c r="C6">
        <v>0</v>
      </c>
      <c r="D6">
        <v>1</v>
      </c>
      <c r="E6">
        <v>2</v>
      </c>
      <c r="F6">
        <v>2</v>
      </c>
      <c r="G6">
        <v>5</v>
      </c>
      <c r="H6">
        <v>3</v>
      </c>
      <c r="I6">
        <v>0</v>
      </c>
      <c r="J6">
        <v>2</v>
      </c>
      <c r="K6">
        <v>0</v>
      </c>
      <c r="M6" s="10">
        <f t="shared" si="0"/>
        <v>15</v>
      </c>
    </row>
    <row r="7" spans="1:13" x14ac:dyDescent="0.3">
      <c r="A7" t="s">
        <v>22</v>
      </c>
      <c r="B7">
        <v>0</v>
      </c>
      <c r="C7">
        <v>0</v>
      </c>
      <c r="D7">
        <v>5</v>
      </c>
      <c r="E7">
        <v>54</v>
      </c>
      <c r="F7">
        <v>11</v>
      </c>
      <c r="G7">
        <v>127</v>
      </c>
      <c r="H7">
        <v>17</v>
      </c>
      <c r="I7">
        <v>27</v>
      </c>
      <c r="J7">
        <v>7</v>
      </c>
      <c r="K7">
        <v>0</v>
      </c>
      <c r="M7" s="10">
        <f t="shared" si="0"/>
        <v>248</v>
      </c>
    </row>
    <row r="8" spans="1:13" x14ac:dyDescent="0.3">
      <c r="A8" t="s">
        <v>23</v>
      </c>
      <c r="B8">
        <v>0</v>
      </c>
      <c r="C8">
        <v>0</v>
      </c>
      <c r="D8">
        <v>46</v>
      </c>
      <c r="E8">
        <v>65</v>
      </c>
      <c r="F8">
        <v>12</v>
      </c>
      <c r="G8">
        <v>78</v>
      </c>
      <c r="H8">
        <v>59</v>
      </c>
      <c r="I8">
        <v>24</v>
      </c>
      <c r="J8">
        <v>6</v>
      </c>
      <c r="K8">
        <v>0</v>
      </c>
      <c r="M8" s="10">
        <f t="shared" si="0"/>
        <v>290</v>
      </c>
    </row>
    <row r="9" spans="1:13" x14ac:dyDescent="0.3">
      <c r="A9" t="s">
        <v>24</v>
      </c>
      <c r="B9">
        <v>0</v>
      </c>
      <c r="C9">
        <v>0</v>
      </c>
      <c r="D9">
        <v>21</v>
      </c>
      <c r="E9">
        <v>88</v>
      </c>
      <c r="F9">
        <v>69</v>
      </c>
      <c r="G9">
        <v>246</v>
      </c>
      <c r="H9">
        <v>51</v>
      </c>
      <c r="I9">
        <v>54</v>
      </c>
      <c r="J9">
        <v>33</v>
      </c>
      <c r="K9">
        <v>5</v>
      </c>
      <c r="M9" s="10">
        <f t="shared" si="0"/>
        <v>567</v>
      </c>
    </row>
    <row r="10" spans="1:13" x14ac:dyDescent="0.3">
      <c r="A10" t="s">
        <v>25</v>
      </c>
      <c r="B10">
        <v>0</v>
      </c>
      <c r="C10">
        <v>0</v>
      </c>
      <c r="D10">
        <v>38</v>
      </c>
      <c r="E10">
        <v>88</v>
      </c>
      <c r="F10">
        <v>29</v>
      </c>
      <c r="G10">
        <v>45</v>
      </c>
      <c r="H10">
        <v>56</v>
      </c>
      <c r="I10">
        <v>12</v>
      </c>
      <c r="J10">
        <v>24</v>
      </c>
      <c r="K10">
        <v>1</v>
      </c>
      <c r="M10" s="10">
        <f t="shared" si="0"/>
        <v>293</v>
      </c>
    </row>
    <row r="11" spans="1:13" x14ac:dyDescent="0.3">
      <c r="A11" t="s">
        <v>80</v>
      </c>
      <c r="B11">
        <v>0</v>
      </c>
      <c r="C11">
        <v>0</v>
      </c>
      <c r="D11">
        <v>6</v>
      </c>
      <c r="E11">
        <v>9</v>
      </c>
      <c r="F11">
        <v>4</v>
      </c>
      <c r="G11">
        <v>17</v>
      </c>
      <c r="H11">
        <v>8</v>
      </c>
      <c r="I11">
        <v>5</v>
      </c>
      <c r="J11">
        <v>1</v>
      </c>
      <c r="K11">
        <v>0</v>
      </c>
      <c r="M11" s="10">
        <f t="shared" si="0"/>
        <v>50</v>
      </c>
    </row>
    <row r="12" spans="1:13" x14ac:dyDescent="0.3">
      <c r="A12" t="s">
        <v>27</v>
      </c>
      <c r="B12">
        <v>4</v>
      </c>
      <c r="C12">
        <v>17</v>
      </c>
      <c r="D12">
        <v>13</v>
      </c>
      <c r="E12">
        <v>25</v>
      </c>
      <c r="F12">
        <v>16</v>
      </c>
      <c r="G12">
        <v>74</v>
      </c>
      <c r="H12">
        <v>34</v>
      </c>
      <c r="I12">
        <v>37</v>
      </c>
      <c r="J12">
        <v>53</v>
      </c>
      <c r="K12">
        <v>36</v>
      </c>
      <c r="M12" s="10">
        <f t="shared" si="0"/>
        <v>309</v>
      </c>
    </row>
    <row r="13" spans="1:13" x14ac:dyDescent="0.3">
      <c r="A13" t="s">
        <v>28</v>
      </c>
      <c r="B13">
        <v>0</v>
      </c>
      <c r="C13">
        <v>0</v>
      </c>
      <c r="D13">
        <v>8</v>
      </c>
      <c r="E13">
        <v>12</v>
      </c>
      <c r="F13">
        <v>6</v>
      </c>
      <c r="G13">
        <v>10</v>
      </c>
      <c r="H13">
        <v>16</v>
      </c>
      <c r="I13">
        <v>4</v>
      </c>
      <c r="J13">
        <v>2</v>
      </c>
      <c r="K13">
        <v>0</v>
      </c>
      <c r="M13" s="10">
        <f t="shared" si="0"/>
        <v>58</v>
      </c>
    </row>
    <row r="14" spans="1:13" x14ac:dyDescent="0.3">
      <c r="A14" t="s">
        <v>29</v>
      </c>
      <c r="B14">
        <v>0</v>
      </c>
      <c r="C14">
        <v>0</v>
      </c>
      <c r="D14">
        <v>3</v>
      </c>
      <c r="E14">
        <v>8</v>
      </c>
      <c r="F14">
        <v>0</v>
      </c>
      <c r="G14">
        <v>8</v>
      </c>
      <c r="H14">
        <v>9</v>
      </c>
      <c r="I14">
        <v>2</v>
      </c>
      <c r="J14">
        <v>1</v>
      </c>
      <c r="K14">
        <v>0</v>
      </c>
      <c r="M14" s="10">
        <f t="shared" si="0"/>
        <v>31</v>
      </c>
    </row>
    <row r="15" spans="1:13" x14ac:dyDescent="0.3">
      <c r="A15" t="s">
        <v>30</v>
      </c>
      <c r="B15">
        <v>0</v>
      </c>
      <c r="C15">
        <v>0</v>
      </c>
      <c r="D15">
        <v>6</v>
      </c>
      <c r="E15">
        <v>9</v>
      </c>
      <c r="F15">
        <v>3</v>
      </c>
      <c r="G15">
        <v>15</v>
      </c>
      <c r="H15">
        <v>19</v>
      </c>
      <c r="I15">
        <v>6</v>
      </c>
      <c r="J15">
        <v>4</v>
      </c>
      <c r="K15">
        <v>0</v>
      </c>
      <c r="M15" s="10">
        <f t="shared" si="0"/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A2A68-246D-4136-97A0-C5029894AC09}">
  <dimension ref="A1:O43"/>
  <sheetViews>
    <sheetView workbookViewId="0">
      <selection activeCell="D20" sqref="D20"/>
    </sheetView>
  </sheetViews>
  <sheetFormatPr defaultRowHeight="14.4" x14ac:dyDescent="0.3"/>
  <cols>
    <col min="1" max="1" width="27.33203125" customWidth="1"/>
    <col min="2" max="2" width="16.33203125" customWidth="1"/>
    <col min="3" max="3" width="19.33203125" customWidth="1"/>
    <col min="4" max="4" width="20.6640625" customWidth="1"/>
    <col min="5" max="5" width="18.33203125" customWidth="1"/>
  </cols>
  <sheetData>
    <row r="1" spans="1:15" x14ac:dyDescent="0.3">
      <c r="A1" t="s">
        <v>31</v>
      </c>
    </row>
    <row r="2" spans="1:15" x14ac:dyDescent="0.3">
      <c r="A2" s="15"/>
      <c r="B2" s="15"/>
      <c r="C2" s="15"/>
      <c r="D2" s="28"/>
      <c r="E2" s="28"/>
      <c r="F2" s="28"/>
      <c r="G2" s="28"/>
      <c r="H2" s="28"/>
      <c r="I2" s="28"/>
      <c r="J2" s="28"/>
      <c r="K2" s="28"/>
      <c r="L2" s="28"/>
      <c r="M2" s="28"/>
      <c r="N2" s="15"/>
      <c r="O2" s="28"/>
    </row>
    <row r="3" spans="1:15" x14ac:dyDescent="0.3">
      <c r="A3" s="29" t="s">
        <v>32</v>
      </c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x14ac:dyDescent="0.3"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x14ac:dyDescent="0.3">
      <c r="A5" s="30" t="s">
        <v>33</v>
      </c>
      <c r="B5">
        <v>422</v>
      </c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5" x14ac:dyDescent="0.3">
      <c r="A6" s="30" t="s">
        <v>34</v>
      </c>
      <c r="B6">
        <v>213</v>
      </c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x14ac:dyDescent="0.3">
      <c r="A7" s="30" t="s">
        <v>35</v>
      </c>
      <c r="B7">
        <v>369</v>
      </c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5" x14ac:dyDescent="0.3">
      <c r="A8" s="30" t="s">
        <v>36</v>
      </c>
      <c r="B8">
        <v>261</v>
      </c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x14ac:dyDescent="0.3">
      <c r="A9" s="30" t="s">
        <v>37</v>
      </c>
      <c r="B9">
        <v>138</v>
      </c>
      <c r="F9" s="15"/>
      <c r="G9" s="15"/>
      <c r="H9" s="15"/>
      <c r="I9" s="15"/>
      <c r="J9" s="15"/>
      <c r="K9" s="15"/>
      <c r="L9" s="15"/>
      <c r="M9" s="15"/>
      <c r="N9" s="15"/>
      <c r="O9" s="15"/>
    </row>
    <row r="10" spans="1:15" x14ac:dyDescent="0.3">
      <c r="A10" s="30" t="s">
        <v>38</v>
      </c>
      <c r="B10">
        <v>314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x14ac:dyDescent="0.3">
      <c r="A11" s="30" t="s">
        <v>39</v>
      </c>
      <c r="B11">
        <v>86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pans="1:15" x14ac:dyDescent="0.3">
      <c r="A12" s="30" t="s">
        <v>40</v>
      </c>
      <c r="B12">
        <v>94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spans="1:15" x14ac:dyDescent="0.3">
      <c r="A13" s="30" t="s">
        <v>41</v>
      </c>
      <c r="B13">
        <v>253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5" x14ac:dyDescent="0.3">
      <c r="A14" s="30" t="s">
        <v>42</v>
      </c>
      <c r="B14">
        <v>117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5" x14ac:dyDescent="0.3">
      <c r="A15" s="30" t="s">
        <v>43</v>
      </c>
      <c r="B15">
        <v>170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15" x14ac:dyDescent="0.3">
      <c r="A16" s="30" t="s">
        <v>44</v>
      </c>
      <c r="B16">
        <v>96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1:15" x14ac:dyDescent="0.3">
      <c r="A17" s="30" t="s">
        <v>45</v>
      </c>
      <c r="B17">
        <v>83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5" x14ac:dyDescent="0.3"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20" spans="1:15" ht="15" thickBot="1" x14ac:dyDescent="0.35">
      <c r="B20" s="35">
        <f>SUM(B5:B19)</f>
        <v>2616</v>
      </c>
    </row>
    <row r="21" spans="1:15" ht="15" thickTop="1" x14ac:dyDescent="0.3"/>
    <row r="24" spans="1:15" x14ac:dyDescent="0.3">
      <c r="A24" s="31" t="s">
        <v>46</v>
      </c>
      <c r="B24">
        <v>81</v>
      </c>
    </row>
    <row r="25" spans="1:15" x14ac:dyDescent="0.3">
      <c r="A25" s="31" t="s">
        <v>47</v>
      </c>
      <c r="B25">
        <v>190</v>
      </c>
    </row>
    <row r="26" spans="1:15" x14ac:dyDescent="0.3">
      <c r="A26" s="32" t="s">
        <v>48</v>
      </c>
      <c r="B26">
        <v>413</v>
      </c>
    </row>
    <row r="27" spans="1:15" x14ac:dyDescent="0.3">
      <c r="A27" s="33" t="s">
        <v>49</v>
      </c>
      <c r="B27">
        <v>0</v>
      </c>
    </row>
    <row r="28" spans="1:15" x14ac:dyDescent="0.3">
      <c r="A28" s="33" t="s">
        <v>50</v>
      </c>
      <c r="B28">
        <v>17</v>
      </c>
    </row>
    <row r="29" spans="1:15" x14ac:dyDescent="0.3">
      <c r="A29" s="33" t="s">
        <v>51</v>
      </c>
      <c r="B29">
        <v>78</v>
      </c>
    </row>
    <row r="30" spans="1:15" x14ac:dyDescent="0.3">
      <c r="A30" s="33" t="s">
        <v>52</v>
      </c>
      <c r="B30">
        <v>58</v>
      </c>
    </row>
    <row r="31" spans="1:15" x14ac:dyDescent="0.3">
      <c r="A31" s="33" t="s">
        <v>53</v>
      </c>
      <c r="B31">
        <v>18</v>
      </c>
    </row>
    <row r="32" spans="1:15" x14ac:dyDescent="0.3">
      <c r="A32" s="33" t="s">
        <v>54</v>
      </c>
      <c r="B32">
        <v>89</v>
      </c>
    </row>
    <row r="33" spans="1:2" x14ac:dyDescent="0.3">
      <c r="A33" s="33" t="s">
        <v>55</v>
      </c>
      <c r="B33">
        <v>0</v>
      </c>
    </row>
    <row r="34" spans="1:2" x14ac:dyDescent="0.3">
      <c r="A34" s="34" t="s">
        <v>56</v>
      </c>
      <c r="B34">
        <v>0</v>
      </c>
    </row>
    <row r="35" spans="1:2" x14ac:dyDescent="0.3">
      <c r="A35" s="31" t="s">
        <v>57</v>
      </c>
      <c r="B35">
        <v>0</v>
      </c>
    </row>
    <row r="36" spans="1:2" x14ac:dyDescent="0.3">
      <c r="A36" s="31" t="s">
        <v>58</v>
      </c>
      <c r="B36">
        <v>311</v>
      </c>
    </row>
    <row r="37" spans="1:2" x14ac:dyDescent="0.3">
      <c r="A37" s="31" t="s">
        <v>59</v>
      </c>
      <c r="B37">
        <v>311</v>
      </c>
    </row>
    <row r="38" spans="1:2" x14ac:dyDescent="0.3">
      <c r="A38" s="31" t="s">
        <v>60</v>
      </c>
      <c r="B38">
        <v>356</v>
      </c>
    </row>
    <row r="42" spans="1:2" ht="15" thickBot="1" x14ac:dyDescent="0.35">
      <c r="B42" s="35">
        <f>SUM(B24:B41)</f>
        <v>1922</v>
      </c>
    </row>
    <row r="43" spans="1:2" ht="15" thickTop="1" x14ac:dyDescent="0.3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2AC59-8218-4545-AA57-3FFB56C2E2DC}">
  <dimension ref="A1:BH207"/>
  <sheetViews>
    <sheetView zoomScale="89" zoomScaleNormal="85" workbookViewId="0">
      <pane xSplit="1" topLeftCell="AM1" activePane="topRight" state="frozen"/>
      <selection pane="topRight" activeCell="BD189" sqref="BD189"/>
    </sheetView>
  </sheetViews>
  <sheetFormatPr defaultRowHeight="15" customHeight="1" x14ac:dyDescent="0.3"/>
  <cols>
    <col min="1" max="1" width="37.33203125" bestFit="1" customWidth="1"/>
    <col min="2" max="2" width="7.33203125" bestFit="1" customWidth="1"/>
    <col min="3" max="3" width="6.88671875" bestFit="1" customWidth="1"/>
    <col min="4" max="4" width="7.109375" bestFit="1" customWidth="1"/>
    <col min="5" max="5" width="7.5546875" bestFit="1" customWidth="1"/>
    <col min="6" max="6" width="7.109375" bestFit="1" customWidth="1"/>
    <col min="7" max="7" width="7.88671875" bestFit="1" customWidth="1"/>
    <col min="8" max="8" width="6.88671875" bestFit="1" customWidth="1"/>
    <col min="9" max="9" width="6.33203125" bestFit="1" customWidth="1"/>
    <col min="10" max="10" width="7.33203125" customWidth="1"/>
    <col min="11" max="11" width="7.109375" bestFit="1" customWidth="1"/>
    <col min="12" max="12" width="7" bestFit="1" customWidth="1"/>
    <col min="13" max="13" width="7.44140625" bestFit="1" customWidth="1"/>
    <col min="14" max="14" width="7.33203125" customWidth="1"/>
    <col min="15" max="15" width="6.88671875" bestFit="1" customWidth="1"/>
    <col min="16" max="16" width="7.109375" bestFit="1" customWidth="1"/>
    <col min="17" max="17" width="7.5546875" bestFit="1" customWidth="1"/>
    <col min="18" max="18" width="7.109375" bestFit="1" customWidth="1"/>
    <col min="19" max="19" width="7.88671875" bestFit="1" customWidth="1"/>
    <col min="20" max="20" width="6.88671875" bestFit="1" customWidth="1"/>
    <col min="21" max="21" width="6.33203125" bestFit="1" customWidth="1"/>
    <col min="22" max="22" width="7.33203125" customWidth="1"/>
    <col min="23" max="23" width="7.109375" bestFit="1" customWidth="1"/>
    <col min="24" max="24" width="7" bestFit="1" customWidth="1"/>
    <col min="25" max="25" width="7.44140625" bestFit="1" customWidth="1"/>
    <col min="26" max="26" width="7.33203125" customWidth="1"/>
    <col min="27" max="27" width="6.88671875" bestFit="1" customWidth="1"/>
    <col min="28" max="28" width="7.109375" bestFit="1" customWidth="1"/>
    <col min="29" max="29" width="7.5546875" bestFit="1" customWidth="1"/>
    <col min="30" max="30" width="7.109375" style="15" bestFit="1" customWidth="1"/>
    <col min="31" max="31" width="7.88671875" style="15" bestFit="1" customWidth="1"/>
    <col min="32" max="32" width="6.88671875" style="15" bestFit="1" customWidth="1"/>
    <col min="33" max="33" width="6.33203125" style="15" bestFit="1" customWidth="1"/>
    <col min="34" max="34" width="7.33203125" style="15" customWidth="1"/>
    <col min="35" max="35" width="7.109375" style="15" bestFit="1" customWidth="1"/>
    <col min="36" max="36" width="7.109375" style="15" customWidth="1"/>
    <col min="37" max="44" width="7.33203125" style="15" customWidth="1"/>
    <col min="45" max="45" width="10.5546875" style="40" customWidth="1"/>
    <col min="46" max="46" width="7.33203125" style="15" customWidth="1"/>
    <col min="47" max="47" width="8.88671875" style="43" customWidth="1"/>
    <col min="48" max="48" width="8.88671875" style="40" customWidth="1"/>
    <col min="49" max="49" width="8.88671875" style="43" customWidth="1"/>
    <col min="50" max="50" width="8.88671875" style="40" customWidth="1"/>
    <col min="51" max="51" width="8.88671875" style="43" customWidth="1"/>
    <col min="52" max="52" width="8.88671875" style="40" customWidth="1"/>
    <col min="53" max="53" width="8.88671875" style="43" customWidth="1"/>
    <col min="55" max="55" width="5.5546875" style="1" bestFit="1" customWidth="1"/>
    <col min="60" max="60" width="4.44140625" bestFit="1" customWidth="1"/>
  </cols>
  <sheetData>
    <row r="1" spans="1:60" ht="28.8" x14ac:dyDescent="0.3">
      <c r="A1" s="19" t="s">
        <v>18</v>
      </c>
      <c r="B1" s="22">
        <v>44896</v>
      </c>
      <c r="C1" s="22">
        <v>44927</v>
      </c>
      <c r="D1" s="22">
        <v>44958</v>
      </c>
      <c r="E1" s="22">
        <v>44986</v>
      </c>
      <c r="F1" s="22">
        <v>45017</v>
      </c>
      <c r="G1" s="22">
        <v>45047</v>
      </c>
      <c r="H1" s="22">
        <v>45078</v>
      </c>
      <c r="I1" s="22">
        <v>45108</v>
      </c>
      <c r="J1" s="22">
        <v>45139</v>
      </c>
      <c r="K1" s="22">
        <v>45170</v>
      </c>
      <c r="L1" s="22">
        <v>45200</v>
      </c>
      <c r="M1" s="22">
        <v>45231</v>
      </c>
      <c r="N1" s="50">
        <v>45261</v>
      </c>
      <c r="O1" s="48">
        <v>45315</v>
      </c>
      <c r="P1" s="48">
        <v>45346</v>
      </c>
      <c r="Q1" s="53">
        <v>45375</v>
      </c>
      <c r="R1" s="53">
        <v>45406</v>
      </c>
      <c r="S1" s="53">
        <v>45436</v>
      </c>
      <c r="T1" s="22">
        <v>45444</v>
      </c>
      <c r="U1" s="22">
        <v>45474</v>
      </c>
      <c r="V1" s="22">
        <v>45505</v>
      </c>
      <c r="W1" s="22">
        <v>45536</v>
      </c>
      <c r="X1" s="22">
        <v>45566</v>
      </c>
      <c r="Y1" s="22">
        <v>45597</v>
      </c>
      <c r="Z1" s="22">
        <v>45627</v>
      </c>
      <c r="AA1" s="22">
        <v>45658</v>
      </c>
      <c r="AB1" s="22">
        <v>45689</v>
      </c>
      <c r="AC1" s="22">
        <v>45717</v>
      </c>
      <c r="AD1" s="59">
        <v>45772</v>
      </c>
      <c r="AE1" s="22">
        <v>45802</v>
      </c>
      <c r="AF1" s="22">
        <v>45833</v>
      </c>
      <c r="AG1" s="50">
        <v>45863</v>
      </c>
      <c r="AH1" s="53">
        <v>45894</v>
      </c>
      <c r="AI1" s="48">
        <v>45901</v>
      </c>
      <c r="AJ1" s="53">
        <v>45955</v>
      </c>
      <c r="AK1" s="56">
        <v>46351</v>
      </c>
      <c r="AL1" s="59">
        <v>46381</v>
      </c>
      <c r="AM1" s="76">
        <v>46048</v>
      </c>
      <c r="AN1" s="78">
        <v>46054</v>
      </c>
      <c r="AO1" s="80">
        <v>46082</v>
      </c>
      <c r="AP1" s="80">
        <v>46113</v>
      </c>
      <c r="AQ1" s="80">
        <v>46143</v>
      </c>
      <c r="AR1" s="75"/>
      <c r="AS1" s="38" t="s">
        <v>61</v>
      </c>
      <c r="AT1" s="36"/>
      <c r="AU1" s="42" t="s">
        <v>62</v>
      </c>
      <c r="AW1" s="42" t="s">
        <v>63</v>
      </c>
      <c r="AY1" s="42" t="s">
        <v>64</v>
      </c>
      <c r="BA1" s="42" t="s">
        <v>99</v>
      </c>
      <c r="BC1" s="20" t="s">
        <v>8</v>
      </c>
    </row>
    <row r="2" spans="1:60" ht="14.4" x14ac:dyDescent="0.3">
      <c r="A2" s="21" t="s">
        <v>65</v>
      </c>
      <c r="B2" s="4">
        <v>5</v>
      </c>
      <c r="C2" s="4"/>
      <c r="D2" s="4">
        <v>24</v>
      </c>
      <c r="E2" s="4">
        <v>7</v>
      </c>
      <c r="F2" s="4"/>
      <c r="G2" s="4">
        <v>5</v>
      </c>
      <c r="H2" s="4">
        <v>1</v>
      </c>
      <c r="I2" s="4"/>
      <c r="J2" s="4"/>
      <c r="K2" s="4"/>
      <c r="L2" s="4"/>
      <c r="M2" s="4"/>
      <c r="N2" s="51">
        <v>1</v>
      </c>
      <c r="O2" s="49"/>
      <c r="P2" s="49"/>
      <c r="Q2" s="54">
        <v>1</v>
      </c>
      <c r="R2" s="4"/>
      <c r="S2" s="51">
        <v>3</v>
      </c>
      <c r="T2" s="4">
        <v>4</v>
      </c>
      <c r="U2" s="4">
        <v>2</v>
      </c>
      <c r="V2" s="4"/>
      <c r="W2" s="4"/>
      <c r="X2" s="4">
        <v>1</v>
      </c>
      <c r="Y2" s="4"/>
      <c r="Z2" s="4"/>
      <c r="AA2" s="4"/>
      <c r="AB2" s="4"/>
      <c r="AC2" s="4"/>
      <c r="AD2" s="60"/>
      <c r="AE2" s="27"/>
      <c r="AF2" s="27"/>
      <c r="AG2" s="60"/>
      <c r="AH2" s="62">
        <v>1</v>
      </c>
      <c r="AI2" s="55">
        <v>1</v>
      </c>
      <c r="AJ2" s="62"/>
      <c r="AK2" s="55">
        <v>1</v>
      </c>
      <c r="AL2" s="62">
        <v>1</v>
      </c>
      <c r="AM2" s="62">
        <v>2</v>
      </c>
      <c r="AN2" s="60">
        <v>1</v>
      </c>
      <c r="AO2" s="27">
        <v>1</v>
      </c>
      <c r="AP2" s="27"/>
      <c r="AQ2" s="27">
        <v>1</v>
      </c>
      <c r="AR2" s="37"/>
      <c r="AS2" s="28">
        <f t="shared" ref="AS2:AS16" si="0">SUM(B2:E2)</f>
        <v>36</v>
      </c>
      <c r="AT2" s="37"/>
      <c r="AU2" s="43">
        <f t="shared" ref="AU2:AU16" si="1">SUM(F2:Q2)</f>
        <v>8</v>
      </c>
      <c r="AW2" s="43">
        <f>S2+T2+U2+V2+W2+X2+Y2+Z2+AA2+AB2+AC2+AD2</f>
        <v>10</v>
      </c>
      <c r="AY2" s="43">
        <f>AD2+AE2+AF2+AG2+AH2+AI2+AJ2+AK2+AL2+AM2+AN2+AO2</f>
        <v>8</v>
      </c>
      <c r="BA2" s="43">
        <f>AP2+AQ2</f>
        <v>1</v>
      </c>
      <c r="BC2" s="10">
        <f>AS2+AU2+AW2+AY2+BA2</f>
        <v>63</v>
      </c>
      <c r="BH2">
        <f>BC17+BC34+BC51+BC68+BC85+BC102+BC119+BC136+BC153+BC170</f>
        <v>888</v>
      </c>
    </row>
    <row r="3" spans="1:60" ht="14.4" x14ac:dyDescent="0.3">
      <c r="A3" s="21" t="s">
        <v>66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1"/>
      <c r="O3" s="49"/>
      <c r="P3" s="49"/>
      <c r="Q3" s="54"/>
      <c r="R3" s="4"/>
      <c r="S3" s="51"/>
      <c r="T3" s="4"/>
      <c r="U3" s="4"/>
      <c r="V3" s="4"/>
      <c r="W3" s="4"/>
      <c r="X3" s="4"/>
      <c r="Y3" s="4"/>
      <c r="Z3" s="4"/>
      <c r="AA3" s="4"/>
      <c r="AB3" s="4"/>
      <c r="AC3" s="4"/>
      <c r="AD3" s="60"/>
      <c r="AE3" s="27"/>
      <c r="AF3" s="27"/>
      <c r="AG3" s="60"/>
      <c r="AH3" s="62"/>
      <c r="AI3" s="55"/>
      <c r="AJ3" s="62"/>
      <c r="AK3" s="55"/>
      <c r="AL3" s="62"/>
      <c r="AM3" s="62"/>
      <c r="AN3" s="60"/>
      <c r="AO3" s="27"/>
      <c r="AP3" s="27"/>
      <c r="AQ3" s="27"/>
      <c r="AR3" s="37"/>
      <c r="AS3" s="28">
        <f t="shared" si="0"/>
        <v>0</v>
      </c>
      <c r="AT3" s="37"/>
      <c r="AU3" s="43">
        <f t="shared" si="1"/>
        <v>0</v>
      </c>
      <c r="AW3" s="43">
        <f t="shared" ref="AW3:AW16" si="2">S3+T3+U3+V3+W3+X3+Y3+Z3+AA3+AB3+AC3+AD3</f>
        <v>0</v>
      </c>
      <c r="AY3" s="43">
        <f t="shared" ref="AY3:AY16" si="3">AD3+AE3+AF3+AG3+AH3+AI3+AJ3+AK3+AL3+AM3+AN3+AO3</f>
        <v>0</v>
      </c>
      <c r="BA3" s="43">
        <f t="shared" ref="BA3:BA16" si="4">AP3+AQ3</f>
        <v>0</v>
      </c>
      <c r="BC3" s="10">
        <f t="shared" ref="BC3:BC16" si="5">AS3+AU3+AW3+AY3+BA3</f>
        <v>0</v>
      </c>
    </row>
    <row r="4" spans="1:60" ht="14.4" x14ac:dyDescent="0.3">
      <c r="A4" s="21" t="s">
        <v>67</v>
      </c>
      <c r="B4" s="4"/>
      <c r="C4" s="4"/>
      <c r="D4" s="4">
        <v>2</v>
      </c>
      <c r="E4" s="4"/>
      <c r="F4" s="4">
        <v>6</v>
      </c>
      <c r="G4" s="4">
        <v>1</v>
      </c>
      <c r="H4" s="4">
        <v>8</v>
      </c>
      <c r="I4" s="4">
        <v>5</v>
      </c>
      <c r="J4" s="4">
        <v>2</v>
      </c>
      <c r="K4" s="4"/>
      <c r="L4" s="4"/>
      <c r="M4" s="4"/>
      <c r="N4" s="51"/>
      <c r="O4" s="49"/>
      <c r="P4" s="49"/>
      <c r="Q4" s="54"/>
      <c r="R4" s="4"/>
      <c r="S4" s="51">
        <v>1</v>
      </c>
      <c r="T4" s="4"/>
      <c r="U4" s="4">
        <v>3</v>
      </c>
      <c r="V4" s="4">
        <v>1</v>
      </c>
      <c r="W4" s="4"/>
      <c r="X4" s="4">
        <v>1</v>
      </c>
      <c r="Y4" s="4"/>
      <c r="Z4" s="4"/>
      <c r="AA4" s="4"/>
      <c r="AB4" s="4"/>
      <c r="AC4" s="4"/>
      <c r="AD4" s="60"/>
      <c r="AE4" s="27"/>
      <c r="AF4" s="27"/>
      <c r="AG4" s="60"/>
      <c r="AH4" s="62"/>
      <c r="AI4" s="55"/>
      <c r="AJ4" s="62"/>
      <c r="AK4" s="55"/>
      <c r="AL4" s="62"/>
      <c r="AM4" s="62"/>
      <c r="AN4" s="60"/>
      <c r="AO4" s="27"/>
      <c r="AP4" s="27"/>
      <c r="AQ4" s="27"/>
      <c r="AR4" s="37"/>
      <c r="AS4" s="28">
        <f t="shared" si="0"/>
        <v>2</v>
      </c>
      <c r="AT4" s="37"/>
      <c r="AU4" s="43">
        <f t="shared" si="1"/>
        <v>22</v>
      </c>
      <c r="AW4" s="43">
        <f t="shared" si="2"/>
        <v>6</v>
      </c>
      <c r="AY4" s="43">
        <f t="shared" si="3"/>
        <v>0</v>
      </c>
      <c r="BA4" s="43">
        <f t="shared" si="4"/>
        <v>0</v>
      </c>
      <c r="BC4" s="10">
        <f t="shared" si="5"/>
        <v>30</v>
      </c>
    </row>
    <row r="5" spans="1:60" ht="14.4" x14ac:dyDescent="0.3">
      <c r="A5" s="21" t="s">
        <v>68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1"/>
      <c r="O5" s="49"/>
      <c r="P5" s="49"/>
      <c r="Q5" s="54"/>
      <c r="R5" s="4"/>
      <c r="S5" s="51">
        <v>1</v>
      </c>
      <c r="T5" s="4"/>
      <c r="U5" s="4"/>
      <c r="V5" s="4"/>
      <c r="W5" s="4"/>
      <c r="X5" s="4"/>
      <c r="Y5" s="4"/>
      <c r="Z5" s="4"/>
      <c r="AA5" s="4"/>
      <c r="AB5" s="4"/>
      <c r="AC5" s="4"/>
      <c r="AD5" s="60"/>
      <c r="AE5" s="27"/>
      <c r="AF5" s="27"/>
      <c r="AG5" s="60"/>
      <c r="AH5" s="62"/>
      <c r="AI5" s="55"/>
      <c r="AJ5" s="62"/>
      <c r="AK5" s="55"/>
      <c r="AL5" s="62"/>
      <c r="AM5" s="62"/>
      <c r="AN5" s="60"/>
      <c r="AO5" s="27"/>
      <c r="AP5" s="27"/>
      <c r="AQ5" s="27"/>
      <c r="AR5" s="37"/>
      <c r="AS5" s="28">
        <f t="shared" si="0"/>
        <v>0</v>
      </c>
      <c r="AT5" s="37"/>
      <c r="AU5" s="43">
        <f t="shared" si="1"/>
        <v>0</v>
      </c>
      <c r="AW5" s="43">
        <f t="shared" si="2"/>
        <v>1</v>
      </c>
      <c r="AY5" s="43">
        <f t="shared" si="3"/>
        <v>0</v>
      </c>
      <c r="BA5" s="43">
        <f t="shared" si="4"/>
        <v>0</v>
      </c>
      <c r="BC5" s="10">
        <f t="shared" si="5"/>
        <v>1</v>
      </c>
    </row>
    <row r="6" spans="1:60" ht="14.4" x14ac:dyDescent="0.3">
      <c r="A6" s="21" t="s">
        <v>69</v>
      </c>
      <c r="B6" s="4"/>
      <c r="C6" s="4"/>
      <c r="D6" s="4"/>
      <c r="E6" s="4"/>
      <c r="F6" s="4">
        <v>2</v>
      </c>
      <c r="G6" s="4">
        <v>2</v>
      </c>
      <c r="H6" s="4">
        <v>1</v>
      </c>
      <c r="I6" s="4">
        <v>2</v>
      </c>
      <c r="J6" s="4">
        <v>2</v>
      </c>
      <c r="K6" s="4"/>
      <c r="L6" s="4"/>
      <c r="M6" s="4"/>
      <c r="N6" s="51"/>
      <c r="O6" s="49"/>
      <c r="P6" s="49"/>
      <c r="Q6" s="54"/>
      <c r="R6" s="4"/>
      <c r="S6" s="51">
        <v>1</v>
      </c>
      <c r="T6" s="4"/>
      <c r="U6" s="4">
        <v>2</v>
      </c>
      <c r="V6" s="4">
        <v>1</v>
      </c>
      <c r="W6" s="4"/>
      <c r="X6" s="4"/>
      <c r="Y6" s="4"/>
      <c r="Z6" s="4"/>
      <c r="AA6" s="4"/>
      <c r="AB6" s="4"/>
      <c r="AC6" s="4"/>
      <c r="AD6" s="60"/>
      <c r="AE6" s="27"/>
      <c r="AF6" s="27"/>
      <c r="AG6" s="60"/>
      <c r="AH6" s="62"/>
      <c r="AI6" s="55"/>
      <c r="AJ6" s="62"/>
      <c r="AK6" s="55"/>
      <c r="AL6" s="62"/>
      <c r="AM6" s="62"/>
      <c r="AN6" s="60"/>
      <c r="AO6" s="27"/>
      <c r="AP6" s="27"/>
      <c r="AQ6" s="27"/>
      <c r="AR6" s="37"/>
      <c r="AS6" s="28">
        <f t="shared" si="0"/>
        <v>0</v>
      </c>
      <c r="AT6" s="37"/>
      <c r="AU6" s="43">
        <f t="shared" si="1"/>
        <v>9</v>
      </c>
      <c r="AW6" s="43">
        <f t="shared" si="2"/>
        <v>4</v>
      </c>
      <c r="AY6" s="43">
        <f t="shared" si="3"/>
        <v>0</v>
      </c>
      <c r="BA6" s="43">
        <f t="shared" si="4"/>
        <v>0</v>
      </c>
      <c r="BC6" s="10">
        <f t="shared" si="5"/>
        <v>13</v>
      </c>
    </row>
    <row r="7" spans="1:60" ht="14.4" x14ac:dyDescent="0.3">
      <c r="A7" s="21" t="s">
        <v>70</v>
      </c>
      <c r="B7" s="4"/>
      <c r="C7" s="4"/>
      <c r="D7" s="4"/>
      <c r="E7" s="4">
        <v>1</v>
      </c>
      <c r="F7" s="4">
        <v>6</v>
      </c>
      <c r="G7" s="4">
        <v>4</v>
      </c>
      <c r="H7" s="4">
        <v>2</v>
      </c>
      <c r="I7" s="4">
        <v>1</v>
      </c>
      <c r="J7" s="4">
        <v>2</v>
      </c>
      <c r="K7" s="4"/>
      <c r="L7" s="4"/>
      <c r="M7" s="4"/>
      <c r="N7" s="51"/>
      <c r="O7" s="49"/>
      <c r="P7" s="49"/>
      <c r="Q7" s="54"/>
      <c r="R7" s="4"/>
      <c r="S7" s="51"/>
      <c r="T7" s="4"/>
      <c r="U7" s="4"/>
      <c r="V7" s="4"/>
      <c r="W7" s="4"/>
      <c r="X7" s="4"/>
      <c r="Y7" s="4"/>
      <c r="Z7" s="4"/>
      <c r="AA7" s="4"/>
      <c r="AB7" s="4"/>
      <c r="AC7" s="4"/>
      <c r="AD7" s="60"/>
      <c r="AE7" s="27"/>
      <c r="AF7" s="27"/>
      <c r="AG7" s="60"/>
      <c r="AH7" s="62"/>
      <c r="AI7" s="55"/>
      <c r="AJ7" s="62"/>
      <c r="AK7" s="55"/>
      <c r="AL7" s="62"/>
      <c r="AM7" s="62"/>
      <c r="AN7" s="60"/>
      <c r="AO7" s="27"/>
      <c r="AP7" s="27"/>
      <c r="AQ7" s="27"/>
      <c r="AR7" s="37"/>
      <c r="AS7" s="28">
        <f t="shared" si="0"/>
        <v>1</v>
      </c>
      <c r="AT7" s="37"/>
      <c r="AU7" s="43">
        <f t="shared" si="1"/>
        <v>15</v>
      </c>
      <c r="AW7" s="43">
        <f t="shared" si="2"/>
        <v>0</v>
      </c>
      <c r="AY7" s="43">
        <f t="shared" si="3"/>
        <v>0</v>
      </c>
      <c r="BA7" s="43">
        <f t="shared" si="4"/>
        <v>0</v>
      </c>
      <c r="BC7" s="10">
        <f t="shared" si="5"/>
        <v>16</v>
      </c>
    </row>
    <row r="8" spans="1:60" ht="14.4" x14ac:dyDescent="0.3">
      <c r="A8" s="21" t="s">
        <v>71</v>
      </c>
      <c r="B8" s="4"/>
      <c r="C8" s="4"/>
      <c r="D8" s="4">
        <v>8</v>
      </c>
      <c r="E8" s="4">
        <v>1</v>
      </c>
      <c r="F8" s="4"/>
      <c r="G8" s="4"/>
      <c r="H8" s="4"/>
      <c r="I8" s="4"/>
      <c r="J8" s="4"/>
      <c r="K8" s="4"/>
      <c r="L8" s="4"/>
      <c r="M8" s="4"/>
      <c r="N8" s="51"/>
      <c r="O8" s="49"/>
      <c r="P8" s="49"/>
      <c r="Q8" s="54"/>
      <c r="R8" s="4"/>
      <c r="S8" s="51"/>
      <c r="T8" s="4"/>
      <c r="U8" s="4"/>
      <c r="V8" s="4"/>
      <c r="W8" s="4"/>
      <c r="X8" s="4"/>
      <c r="Y8" s="4"/>
      <c r="Z8" s="4"/>
      <c r="AA8" s="4"/>
      <c r="AB8" s="4"/>
      <c r="AC8" s="4"/>
      <c r="AD8" s="60"/>
      <c r="AE8" s="27"/>
      <c r="AF8" s="27"/>
      <c r="AG8" s="60"/>
      <c r="AH8" s="62"/>
      <c r="AI8" s="55"/>
      <c r="AJ8" s="62"/>
      <c r="AK8" s="55"/>
      <c r="AL8" s="62"/>
      <c r="AM8" s="62"/>
      <c r="AN8" s="60"/>
      <c r="AO8" s="27"/>
      <c r="AP8" s="27"/>
      <c r="AQ8" s="27"/>
      <c r="AR8" s="37"/>
      <c r="AS8" s="28">
        <f t="shared" si="0"/>
        <v>9</v>
      </c>
      <c r="AT8" s="37"/>
      <c r="AU8" s="43">
        <f t="shared" si="1"/>
        <v>0</v>
      </c>
      <c r="AW8" s="43">
        <f t="shared" si="2"/>
        <v>0</v>
      </c>
      <c r="AY8" s="43">
        <f t="shared" si="3"/>
        <v>0</v>
      </c>
      <c r="BA8" s="43">
        <f t="shared" si="4"/>
        <v>0</v>
      </c>
      <c r="BC8" s="10">
        <f t="shared" si="5"/>
        <v>9</v>
      </c>
    </row>
    <row r="9" spans="1:60" ht="14.4" x14ac:dyDescent="0.3">
      <c r="A9" s="21" t="s">
        <v>72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1"/>
      <c r="O9" s="49"/>
      <c r="P9" s="49"/>
      <c r="Q9" s="54"/>
      <c r="R9" s="4"/>
      <c r="S9" s="51"/>
      <c r="T9" s="4"/>
      <c r="U9" s="4"/>
      <c r="V9" s="4"/>
      <c r="W9" s="4"/>
      <c r="X9" s="4"/>
      <c r="Y9" s="4"/>
      <c r="Z9" s="4"/>
      <c r="AA9" s="4"/>
      <c r="AB9" s="4"/>
      <c r="AC9" s="4"/>
      <c r="AD9" s="60"/>
      <c r="AE9" s="27"/>
      <c r="AF9" s="27"/>
      <c r="AG9" s="60"/>
      <c r="AH9" s="62"/>
      <c r="AI9" s="55"/>
      <c r="AJ9" s="62"/>
      <c r="AK9" s="55"/>
      <c r="AL9" s="62"/>
      <c r="AM9" s="62"/>
      <c r="AN9" s="60"/>
      <c r="AO9" s="27"/>
      <c r="AP9" s="27"/>
      <c r="AQ9" s="27"/>
      <c r="AR9" s="37"/>
      <c r="AS9" s="28">
        <f t="shared" si="0"/>
        <v>0</v>
      </c>
      <c r="AT9" s="37"/>
      <c r="AU9" s="43">
        <f t="shared" si="1"/>
        <v>0</v>
      </c>
      <c r="AW9" s="43">
        <f t="shared" si="2"/>
        <v>0</v>
      </c>
      <c r="AY9" s="43">
        <f t="shared" si="3"/>
        <v>0</v>
      </c>
      <c r="BA9" s="43">
        <f t="shared" si="4"/>
        <v>0</v>
      </c>
      <c r="BC9" s="10">
        <f t="shared" si="5"/>
        <v>0</v>
      </c>
    </row>
    <row r="10" spans="1:60" ht="14.4" x14ac:dyDescent="0.3">
      <c r="A10" s="21" t="s">
        <v>73</v>
      </c>
      <c r="B10" s="4"/>
      <c r="C10" s="4"/>
      <c r="D10" s="4">
        <v>2</v>
      </c>
      <c r="E10" s="4"/>
      <c r="F10" s="4">
        <v>1</v>
      </c>
      <c r="G10" s="4">
        <v>1</v>
      </c>
      <c r="H10" s="4"/>
      <c r="I10" s="4"/>
      <c r="J10" s="4"/>
      <c r="K10" s="4"/>
      <c r="L10" s="4"/>
      <c r="M10" s="4"/>
      <c r="N10" s="51"/>
      <c r="O10" s="49"/>
      <c r="P10" s="49"/>
      <c r="Q10" s="54"/>
      <c r="R10" s="4"/>
      <c r="S10" s="51"/>
      <c r="T10" s="4"/>
      <c r="U10" s="4"/>
      <c r="V10" s="4"/>
      <c r="W10" s="4"/>
      <c r="X10" s="4"/>
      <c r="Y10" s="4"/>
      <c r="Z10" s="4"/>
      <c r="AA10" s="4"/>
      <c r="AB10" s="4"/>
      <c r="AC10" s="4"/>
      <c r="AD10" s="60"/>
      <c r="AE10" s="27"/>
      <c r="AF10" s="27"/>
      <c r="AG10" s="60"/>
      <c r="AH10" s="62"/>
      <c r="AI10" s="55"/>
      <c r="AJ10" s="62"/>
      <c r="AK10" s="55"/>
      <c r="AL10" s="62"/>
      <c r="AM10" s="62"/>
      <c r="AN10" s="60"/>
      <c r="AO10" s="27"/>
      <c r="AP10" s="27"/>
      <c r="AQ10" s="27"/>
      <c r="AR10" s="37"/>
      <c r="AS10" s="28">
        <f t="shared" si="0"/>
        <v>2</v>
      </c>
      <c r="AT10" s="37"/>
      <c r="AU10" s="43">
        <f t="shared" si="1"/>
        <v>2</v>
      </c>
      <c r="AW10" s="43">
        <f t="shared" si="2"/>
        <v>0</v>
      </c>
      <c r="AY10" s="43">
        <f t="shared" si="3"/>
        <v>0</v>
      </c>
      <c r="BA10" s="43">
        <f t="shared" si="4"/>
        <v>0</v>
      </c>
      <c r="BC10" s="10">
        <f t="shared" si="5"/>
        <v>4</v>
      </c>
    </row>
    <row r="11" spans="1:60" ht="14.4" x14ac:dyDescent="0.3">
      <c r="A11" s="21" t="s">
        <v>74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1"/>
      <c r="O11" s="49"/>
      <c r="P11" s="49"/>
      <c r="Q11" s="54"/>
      <c r="R11" s="4"/>
      <c r="S11" s="51"/>
      <c r="T11" s="4"/>
      <c r="U11" s="4"/>
      <c r="V11" s="4"/>
      <c r="W11" s="4"/>
      <c r="X11" s="4"/>
      <c r="Y11" s="4"/>
      <c r="Z11" s="4"/>
      <c r="AA11" s="4"/>
      <c r="AB11" s="4"/>
      <c r="AC11" s="4"/>
      <c r="AD11" s="60"/>
      <c r="AE11" s="27"/>
      <c r="AF11" s="27"/>
      <c r="AG11" s="60"/>
      <c r="AH11" s="62"/>
      <c r="AI11" s="55"/>
      <c r="AJ11" s="62"/>
      <c r="AK11" s="55"/>
      <c r="AL11" s="62"/>
      <c r="AM11" s="62"/>
      <c r="AN11" s="60"/>
      <c r="AO11" s="27"/>
      <c r="AP11" s="27"/>
      <c r="AQ11" s="27"/>
      <c r="AR11" s="37"/>
      <c r="AS11" s="28">
        <f t="shared" si="0"/>
        <v>0</v>
      </c>
      <c r="AT11" s="37"/>
      <c r="AU11" s="43">
        <f t="shared" si="1"/>
        <v>0</v>
      </c>
      <c r="AW11" s="43">
        <f t="shared" si="2"/>
        <v>0</v>
      </c>
      <c r="AY11" s="43">
        <f t="shared" si="3"/>
        <v>0</v>
      </c>
      <c r="BA11" s="43">
        <f t="shared" si="4"/>
        <v>0</v>
      </c>
      <c r="BC11" s="10">
        <f t="shared" si="5"/>
        <v>0</v>
      </c>
    </row>
    <row r="12" spans="1:60" ht="14.4" x14ac:dyDescent="0.3">
      <c r="A12" s="45" t="s">
        <v>75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52"/>
      <c r="O12" s="49"/>
      <c r="P12" s="49"/>
      <c r="Q12" s="54">
        <v>5</v>
      </c>
      <c r="R12" s="4"/>
      <c r="S12" s="51"/>
      <c r="T12" s="4"/>
      <c r="U12" s="4"/>
      <c r="V12" s="4"/>
      <c r="W12" s="4">
        <v>1</v>
      </c>
      <c r="X12" s="4"/>
      <c r="Y12" s="4"/>
      <c r="Z12" s="4"/>
      <c r="AA12" s="4"/>
      <c r="AB12" s="4"/>
      <c r="AC12" s="4"/>
      <c r="AD12" s="60"/>
      <c r="AE12" s="27"/>
      <c r="AF12" s="27"/>
      <c r="AG12" s="60"/>
      <c r="AH12" s="62"/>
      <c r="AI12" s="55"/>
      <c r="AJ12" s="62"/>
      <c r="AK12" s="55"/>
      <c r="AL12" s="62"/>
      <c r="AM12" s="62"/>
      <c r="AN12" s="60"/>
      <c r="AO12" s="27"/>
      <c r="AP12" s="27"/>
      <c r="AQ12" s="27"/>
      <c r="AR12" s="37"/>
      <c r="AS12" s="28">
        <f t="shared" si="0"/>
        <v>0</v>
      </c>
      <c r="AT12" s="37"/>
      <c r="AU12" s="43">
        <f t="shared" si="1"/>
        <v>5</v>
      </c>
      <c r="AW12" s="43">
        <f t="shared" si="2"/>
        <v>1</v>
      </c>
      <c r="AY12" s="43">
        <f t="shared" si="3"/>
        <v>0</v>
      </c>
      <c r="BA12" s="43">
        <f t="shared" si="4"/>
        <v>0</v>
      </c>
      <c r="BC12" s="10">
        <f t="shared" si="5"/>
        <v>6</v>
      </c>
    </row>
    <row r="13" spans="1:60" ht="14.4" x14ac:dyDescent="0.3">
      <c r="A13" s="21" t="s">
        <v>76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51">
        <v>1</v>
      </c>
      <c r="O13" s="49"/>
      <c r="P13" s="49"/>
      <c r="Q13" s="54"/>
      <c r="R13" s="4"/>
      <c r="S13" s="51"/>
      <c r="T13" s="4"/>
      <c r="U13" s="4"/>
      <c r="V13" s="4"/>
      <c r="W13" s="4"/>
      <c r="X13" s="4"/>
      <c r="Y13" s="4"/>
      <c r="Z13" s="4"/>
      <c r="AA13" s="4"/>
      <c r="AB13" s="4"/>
      <c r="AC13" s="4"/>
      <c r="AD13" s="60"/>
      <c r="AE13" s="27"/>
      <c r="AF13" s="27"/>
      <c r="AG13" s="60"/>
      <c r="AH13" s="62"/>
      <c r="AI13" s="55"/>
      <c r="AJ13" s="62"/>
      <c r="AK13" s="55"/>
      <c r="AL13" s="62"/>
      <c r="AM13" s="62"/>
      <c r="AN13" s="60"/>
      <c r="AO13" s="27"/>
      <c r="AP13" s="27"/>
      <c r="AQ13" s="27"/>
      <c r="AR13" s="37"/>
      <c r="AS13" s="28">
        <f t="shared" si="0"/>
        <v>0</v>
      </c>
      <c r="AT13" s="37"/>
      <c r="AU13" s="43">
        <f t="shared" si="1"/>
        <v>1</v>
      </c>
      <c r="AW13" s="43">
        <f t="shared" si="2"/>
        <v>0</v>
      </c>
      <c r="AY13" s="43">
        <f t="shared" si="3"/>
        <v>0</v>
      </c>
      <c r="BA13" s="43">
        <f t="shared" si="4"/>
        <v>0</v>
      </c>
      <c r="BC13" s="10">
        <f t="shared" si="5"/>
        <v>1</v>
      </c>
    </row>
    <row r="14" spans="1:60" ht="14.4" x14ac:dyDescent="0.3">
      <c r="A14" s="21" t="s">
        <v>77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51">
        <v>1</v>
      </c>
      <c r="O14" s="49">
        <v>2</v>
      </c>
      <c r="P14" s="49"/>
      <c r="Q14" s="54"/>
      <c r="R14" s="4"/>
      <c r="S14" s="51">
        <v>1</v>
      </c>
      <c r="T14" s="4"/>
      <c r="U14" s="4"/>
      <c r="V14" s="4"/>
      <c r="W14" s="4"/>
      <c r="X14" s="4"/>
      <c r="Y14" s="4"/>
      <c r="Z14" s="4"/>
      <c r="AA14" s="4"/>
      <c r="AB14" s="4"/>
      <c r="AC14" s="4"/>
      <c r="AD14" s="60"/>
      <c r="AE14" s="27"/>
      <c r="AF14" s="27"/>
      <c r="AG14" s="60"/>
      <c r="AH14" s="62"/>
      <c r="AI14" s="55"/>
      <c r="AJ14" s="62"/>
      <c r="AK14" s="55"/>
      <c r="AL14" s="62"/>
      <c r="AM14" s="62"/>
      <c r="AN14" s="60"/>
      <c r="AO14" s="27"/>
      <c r="AP14" s="27"/>
      <c r="AQ14" s="27"/>
      <c r="AR14" s="37"/>
      <c r="AS14" s="28">
        <f t="shared" si="0"/>
        <v>0</v>
      </c>
      <c r="AT14" s="37"/>
      <c r="AU14" s="43">
        <f t="shared" si="1"/>
        <v>3</v>
      </c>
      <c r="AW14" s="43">
        <f t="shared" si="2"/>
        <v>1</v>
      </c>
      <c r="AY14" s="43">
        <f t="shared" si="3"/>
        <v>0</v>
      </c>
      <c r="BA14" s="43">
        <f t="shared" si="4"/>
        <v>0</v>
      </c>
      <c r="BC14" s="10">
        <f t="shared" si="5"/>
        <v>4</v>
      </c>
    </row>
    <row r="15" spans="1:60" ht="14.4" x14ac:dyDescent="0.3">
      <c r="A15" s="45" t="s">
        <v>78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52">
        <v>1</v>
      </c>
      <c r="O15" s="49"/>
      <c r="P15" s="49"/>
      <c r="Q15" s="54"/>
      <c r="R15" s="4"/>
      <c r="S15" s="51"/>
      <c r="T15" s="4"/>
      <c r="U15" s="4"/>
      <c r="V15" s="4"/>
      <c r="W15" s="4"/>
      <c r="X15" s="4"/>
      <c r="Y15" s="4"/>
      <c r="Z15" s="4"/>
      <c r="AA15" s="4"/>
      <c r="AB15" s="4"/>
      <c r="AC15" s="4"/>
      <c r="AD15" s="60"/>
      <c r="AE15" s="27"/>
      <c r="AF15" s="27"/>
      <c r="AG15" s="60"/>
      <c r="AH15" s="62"/>
      <c r="AI15" s="55"/>
      <c r="AJ15" s="62"/>
      <c r="AK15" s="55"/>
      <c r="AL15" s="62"/>
      <c r="AM15" s="62"/>
      <c r="AN15" s="60"/>
      <c r="AO15" s="27"/>
      <c r="AP15" s="27"/>
      <c r="AQ15" s="27"/>
      <c r="AR15" s="37"/>
      <c r="AS15" s="28">
        <f t="shared" si="0"/>
        <v>0</v>
      </c>
      <c r="AT15" s="37"/>
      <c r="AU15" s="43">
        <f t="shared" si="1"/>
        <v>1</v>
      </c>
      <c r="AW15" s="43">
        <f t="shared" si="2"/>
        <v>0</v>
      </c>
      <c r="AY15" s="43">
        <f t="shared" si="3"/>
        <v>0</v>
      </c>
      <c r="BA15" s="43">
        <f t="shared" si="4"/>
        <v>0</v>
      </c>
      <c r="BC15" s="10">
        <f t="shared" si="5"/>
        <v>1</v>
      </c>
    </row>
    <row r="16" spans="1:60" ht="14.4" x14ac:dyDescent="0.3">
      <c r="A16" s="21" t="s">
        <v>79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51"/>
      <c r="O16" s="49"/>
      <c r="P16" s="49"/>
      <c r="Q16" s="54"/>
      <c r="R16" s="4"/>
      <c r="S16" s="51"/>
      <c r="T16" s="4"/>
      <c r="U16" s="4"/>
      <c r="V16" s="4"/>
      <c r="W16" s="4"/>
      <c r="X16" s="4"/>
      <c r="Y16" s="4"/>
      <c r="Z16" s="4"/>
      <c r="AA16" s="4"/>
      <c r="AB16" s="4"/>
      <c r="AC16" s="4"/>
      <c r="AD16" s="60"/>
      <c r="AE16" s="27"/>
      <c r="AF16" s="27"/>
      <c r="AG16" s="60"/>
      <c r="AH16" s="62"/>
      <c r="AI16" s="55"/>
      <c r="AJ16" s="62"/>
      <c r="AK16" s="55">
        <v>1</v>
      </c>
      <c r="AL16" s="62"/>
      <c r="AM16" s="62"/>
      <c r="AN16" s="60"/>
      <c r="AO16" s="27"/>
      <c r="AP16" s="27"/>
      <c r="AQ16" s="27"/>
      <c r="AR16" s="37"/>
      <c r="AS16" s="28">
        <f t="shared" si="0"/>
        <v>0</v>
      </c>
      <c r="AT16" s="37"/>
      <c r="AU16" s="43">
        <f t="shared" si="1"/>
        <v>0</v>
      </c>
      <c r="AW16" s="43">
        <f t="shared" si="2"/>
        <v>0</v>
      </c>
      <c r="AY16" s="43">
        <f t="shared" si="3"/>
        <v>1</v>
      </c>
      <c r="BA16" s="43">
        <f t="shared" si="4"/>
        <v>0</v>
      </c>
      <c r="BC16" s="10">
        <f t="shared" si="5"/>
        <v>1</v>
      </c>
    </row>
    <row r="17" spans="1:55" thickBot="1" x14ac:dyDescent="0.3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9">
        <f>SUM(AS2:AS11)</f>
        <v>50</v>
      </c>
      <c r="AT17" s="37"/>
      <c r="AU17" s="44">
        <f>SUM(AU2:AU15)</f>
        <v>66</v>
      </c>
      <c r="AW17" s="44">
        <f>SUM(AW2:AW16)</f>
        <v>23</v>
      </c>
      <c r="AY17" s="61">
        <f>SUM(AY2:AY16)</f>
        <v>9</v>
      </c>
      <c r="BA17" s="44">
        <f>SUM(BA2:BA16)</f>
        <v>1</v>
      </c>
      <c r="BC17" s="24">
        <f>SUM(BC2:BC15)</f>
        <v>148</v>
      </c>
    </row>
    <row r="18" spans="1:55" ht="28.8" x14ac:dyDescent="0.3">
      <c r="A18" s="19" t="s">
        <v>25</v>
      </c>
      <c r="B18" s="22">
        <v>44896</v>
      </c>
      <c r="C18" s="22">
        <v>44927</v>
      </c>
      <c r="D18" s="22">
        <v>44958</v>
      </c>
      <c r="E18" s="22">
        <v>44986</v>
      </c>
      <c r="F18" s="22">
        <v>45017</v>
      </c>
      <c r="G18" s="22">
        <v>45047</v>
      </c>
      <c r="H18" s="22">
        <v>45078</v>
      </c>
      <c r="I18" s="22">
        <v>45108</v>
      </c>
      <c r="J18" s="22">
        <v>45139</v>
      </c>
      <c r="K18" s="22">
        <v>45170</v>
      </c>
      <c r="L18" s="22">
        <v>45200</v>
      </c>
      <c r="M18" s="22">
        <v>45231</v>
      </c>
      <c r="N18" s="50">
        <v>45261</v>
      </c>
      <c r="O18" s="48">
        <v>45315</v>
      </c>
      <c r="P18" s="48">
        <v>45346</v>
      </c>
      <c r="Q18" s="53">
        <v>45375</v>
      </c>
      <c r="R18" s="53">
        <v>45406</v>
      </c>
      <c r="S18" s="53">
        <v>45436</v>
      </c>
      <c r="T18" s="22">
        <v>45444</v>
      </c>
      <c r="U18" s="22">
        <v>45474</v>
      </c>
      <c r="V18" s="22">
        <v>45505</v>
      </c>
      <c r="W18" s="22">
        <v>45536</v>
      </c>
      <c r="X18" s="22">
        <v>45566</v>
      </c>
      <c r="Y18" s="22">
        <v>45597</v>
      </c>
      <c r="Z18" s="22">
        <v>45627</v>
      </c>
      <c r="AA18" s="22">
        <v>45658</v>
      </c>
      <c r="AB18" s="22">
        <v>45689</v>
      </c>
      <c r="AC18" s="22">
        <v>45717</v>
      </c>
      <c r="AD18" s="56">
        <v>45772</v>
      </c>
      <c r="AE18" s="22">
        <v>45802</v>
      </c>
      <c r="AF18" s="22">
        <v>45833</v>
      </c>
      <c r="AG18" s="50">
        <v>45863</v>
      </c>
      <c r="AH18" s="53">
        <v>45894</v>
      </c>
      <c r="AI18" s="48">
        <v>45901</v>
      </c>
      <c r="AJ18" s="48">
        <v>45955</v>
      </c>
      <c r="AK18" s="56">
        <v>46351</v>
      </c>
      <c r="AL18" s="59">
        <v>46381</v>
      </c>
      <c r="AM18" s="81">
        <v>46048</v>
      </c>
      <c r="AN18" s="80">
        <v>46054</v>
      </c>
      <c r="AO18" s="80">
        <v>46082</v>
      </c>
      <c r="AP18" s="80">
        <v>46113</v>
      </c>
      <c r="AQ18" s="80">
        <v>46143</v>
      </c>
      <c r="AR18" s="36"/>
      <c r="AS18" s="38" t="s">
        <v>61</v>
      </c>
      <c r="AT18" s="36"/>
      <c r="AU18" s="42" t="s">
        <v>62</v>
      </c>
      <c r="AW18" s="42" t="s">
        <v>63</v>
      </c>
      <c r="AY18" s="42" t="s">
        <v>64</v>
      </c>
      <c r="BA18" s="42" t="s">
        <v>99</v>
      </c>
      <c r="BC18" s="20" t="s">
        <v>8</v>
      </c>
    </row>
    <row r="19" spans="1:55" ht="14.4" x14ac:dyDescent="0.3">
      <c r="A19" s="21" t="s">
        <v>65</v>
      </c>
      <c r="B19" s="4">
        <v>3</v>
      </c>
      <c r="C19" s="4">
        <v>4</v>
      </c>
      <c r="D19" s="4">
        <v>4</v>
      </c>
      <c r="E19" s="4">
        <v>3</v>
      </c>
      <c r="F19" s="4">
        <v>4</v>
      </c>
      <c r="G19" s="4"/>
      <c r="H19" s="4">
        <v>19</v>
      </c>
      <c r="I19" s="4"/>
      <c r="J19" s="4"/>
      <c r="K19" s="4"/>
      <c r="L19" s="4">
        <v>2</v>
      </c>
      <c r="M19" s="4"/>
      <c r="N19" s="51"/>
      <c r="O19" s="49"/>
      <c r="P19" s="49"/>
      <c r="Q19" s="54">
        <v>3</v>
      </c>
      <c r="R19" s="4">
        <v>1</v>
      </c>
      <c r="S19" s="4">
        <v>4</v>
      </c>
      <c r="T19" s="4">
        <v>2</v>
      </c>
      <c r="U19" s="4">
        <v>2</v>
      </c>
      <c r="V19" s="4">
        <v>3</v>
      </c>
      <c r="W19" s="4"/>
      <c r="X19" s="4">
        <v>2</v>
      </c>
      <c r="Y19" s="4">
        <v>3</v>
      </c>
      <c r="Z19" s="4">
        <v>2</v>
      </c>
      <c r="AA19" s="4"/>
      <c r="AB19" s="4">
        <v>4</v>
      </c>
      <c r="AC19" s="4">
        <v>13</v>
      </c>
      <c r="AD19" s="27"/>
      <c r="AE19" s="27"/>
      <c r="AF19" s="27"/>
      <c r="AG19" s="60"/>
      <c r="AH19" s="62"/>
      <c r="AI19" s="55"/>
      <c r="AJ19" s="62"/>
      <c r="AK19" s="55">
        <v>1</v>
      </c>
      <c r="AL19" s="62">
        <v>1</v>
      </c>
      <c r="AM19" s="62">
        <v>1</v>
      </c>
      <c r="AN19" s="27">
        <v>3</v>
      </c>
      <c r="AO19" s="27">
        <v>1</v>
      </c>
      <c r="AP19" s="27">
        <v>2</v>
      </c>
      <c r="AQ19" s="27">
        <v>1</v>
      </c>
      <c r="AR19" s="37"/>
      <c r="AS19" s="28">
        <f t="shared" ref="AS19:AS33" si="6">SUM(B19:E19)</f>
        <v>14</v>
      </c>
      <c r="AT19" s="37"/>
      <c r="AU19" s="43">
        <f t="shared" ref="AU19:AU33" si="7">SUM(F19:Q19)</f>
        <v>28</v>
      </c>
      <c r="AW19" s="43">
        <f>S19+T19+U19+V19+W19+X19+Y19+Z19+AA19+AB19+AC19+AD19</f>
        <v>35</v>
      </c>
      <c r="AY19" s="43">
        <f>AD19+AE19+AF19+AG19+AH19+AI19+AJ19+AK19+AL19+AM19+AN19+AO19</f>
        <v>7</v>
      </c>
      <c r="BA19" s="43">
        <f>AP19+AQ19</f>
        <v>3</v>
      </c>
      <c r="BC19" s="10">
        <f>AS19+AU19+AW19+AY19+BA19</f>
        <v>87</v>
      </c>
    </row>
    <row r="20" spans="1:55" ht="14.4" x14ac:dyDescent="0.3">
      <c r="A20" s="21" t="s">
        <v>66</v>
      </c>
      <c r="B20" s="4"/>
      <c r="C20" s="4"/>
      <c r="D20" s="4"/>
      <c r="E20" s="4"/>
      <c r="F20" s="4">
        <v>2</v>
      </c>
      <c r="G20" s="4"/>
      <c r="H20" s="4"/>
      <c r="I20" s="4"/>
      <c r="J20" s="4"/>
      <c r="K20" s="4"/>
      <c r="L20" s="4"/>
      <c r="M20" s="4"/>
      <c r="N20" s="51"/>
      <c r="O20" s="49"/>
      <c r="P20" s="49"/>
      <c r="Q20" s="5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27"/>
      <c r="AE20" s="27"/>
      <c r="AF20" s="27"/>
      <c r="AG20" s="60"/>
      <c r="AH20" s="62"/>
      <c r="AI20" s="55"/>
      <c r="AJ20" s="62"/>
      <c r="AK20" s="55"/>
      <c r="AL20" s="62"/>
      <c r="AM20" s="62"/>
      <c r="AN20" s="27"/>
      <c r="AO20" s="27"/>
      <c r="AP20" s="27"/>
      <c r="AQ20" s="27"/>
      <c r="AR20" s="37"/>
      <c r="AS20" s="28">
        <f t="shared" si="6"/>
        <v>0</v>
      </c>
      <c r="AT20" s="37"/>
      <c r="AU20" s="43">
        <f t="shared" si="7"/>
        <v>2</v>
      </c>
      <c r="AW20" s="43">
        <f t="shared" ref="AW20:AW33" si="8">S20+T20+U20+V20+W20+X20+Y20+Z20+AA20+AB20+AC20+AD20</f>
        <v>0</v>
      </c>
      <c r="AY20" s="43">
        <f t="shared" ref="AY20:AY33" si="9">AD20+AE20+AF20+AG20+AH20+AI20+AJ20+AK20+AL20+AM20+AN20+AO20</f>
        <v>0</v>
      </c>
      <c r="BA20" s="43">
        <f t="shared" ref="BA20:BA33" si="10">AP20+AQ20</f>
        <v>0</v>
      </c>
      <c r="BC20" s="10">
        <f t="shared" ref="BC20:BC33" si="11">AS20+AU20+AW20+AY20+BA20</f>
        <v>2</v>
      </c>
    </row>
    <row r="21" spans="1:55" ht="14.4" x14ac:dyDescent="0.3">
      <c r="A21" s="21" t="s">
        <v>67</v>
      </c>
      <c r="B21" s="4"/>
      <c r="C21" s="4"/>
      <c r="D21" s="4">
        <v>2</v>
      </c>
      <c r="E21" s="4"/>
      <c r="F21" s="4">
        <v>1</v>
      </c>
      <c r="G21" s="4"/>
      <c r="H21" s="4">
        <v>2</v>
      </c>
      <c r="I21" s="4"/>
      <c r="J21" s="4"/>
      <c r="K21" s="4"/>
      <c r="L21" s="4"/>
      <c r="M21" s="4"/>
      <c r="N21" s="51"/>
      <c r="O21" s="49"/>
      <c r="P21" s="49">
        <v>1</v>
      </c>
      <c r="Q21" s="54">
        <v>1</v>
      </c>
      <c r="R21" s="4"/>
      <c r="S21" s="4"/>
      <c r="T21" s="4"/>
      <c r="U21" s="4">
        <v>1</v>
      </c>
      <c r="V21" s="4">
        <v>3</v>
      </c>
      <c r="W21" s="4"/>
      <c r="X21" s="4">
        <v>1</v>
      </c>
      <c r="Y21" s="4">
        <v>1</v>
      </c>
      <c r="Z21" s="4">
        <v>2</v>
      </c>
      <c r="AA21" s="4"/>
      <c r="AB21" s="4">
        <v>1</v>
      </c>
      <c r="AC21" s="4">
        <v>5</v>
      </c>
      <c r="AD21" s="27"/>
      <c r="AE21" s="27"/>
      <c r="AF21" s="27"/>
      <c r="AG21" s="60"/>
      <c r="AH21" s="62"/>
      <c r="AI21" s="55"/>
      <c r="AJ21" s="62"/>
      <c r="AK21" s="55"/>
      <c r="AL21" s="62"/>
      <c r="AM21" s="62"/>
      <c r="AN21" s="27"/>
      <c r="AO21" s="27"/>
      <c r="AP21" s="27"/>
      <c r="AQ21" s="27"/>
      <c r="AR21" s="37"/>
      <c r="AS21" s="28">
        <f t="shared" si="6"/>
        <v>2</v>
      </c>
      <c r="AT21" s="37"/>
      <c r="AU21" s="43">
        <f t="shared" si="7"/>
        <v>5</v>
      </c>
      <c r="AW21" s="43">
        <f t="shared" si="8"/>
        <v>14</v>
      </c>
      <c r="AY21" s="43">
        <f t="shared" si="9"/>
        <v>0</v>
      </c>
      <c r="BA21" s="43">
        <f t="shared" si="10"/>
        <v>0</v>
      </c>
      <c r="BC21" s="10">
        <f t="shared" si="11"/>
        <v>21</v>
      </c>
    </row>
    <row r="22" spans="1:55" ht="14.4" x14ac:dyDescent="0.3">
      <c r="A22" s="21" t="s">
        <v>68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51"/>
      <c r="O22" s="49"/>
      <c r="P22" s="49"/>
      <c r="Q22" s="54"/>
      <c r="R22" s="4"/>
      <c r="S22" s="4"/>
      <c r="T22" s="4"/>
      <c r="U22" s="4"/>
      <c r="V22" s="4"/>
      <c r="W22" s="4"/>
      <c r="X22" s="4">
        <v>2</v>
      </c>
      <c r="Y22" s="4">
        <v>1</v>
      </c>
      <c r="Z22" s="4">
        <v>1</v>
      </c>
      <c r="AA22" s="4"/>
      <c r="AB22" s="4"/>
      <c r="AC22" s="4">
        <v>6</v>
      </c>
      <c r="AD22" s="27"/>
      <c r="AE22" s="27"/>
      <c r="AF22" s="27"/>
      <c r="AG22" s="60"/>
      <c r="AH22" s="62"/>
      <c r="AI22" s="55"/>
      <c r="AJ22" s="62"/>
      <c r="AK22" s="55"/>
      <c r="AL22" s="62"/>
      <c r="AM22" s="62"/>
      <c r="AN22" s="27"/>
      <c r="AO22" s="27"/>
      <c r="AP22" s="27"/>
      <c r="AQ22" s="27"/>
      <c r="AR22" s="37"/>
      <c r="AS22" s="28">
        <f t="shared" si="6"/>
        <v>0</v>
      </c>
      <c r="AT22" s="37"/>
      <c r="AU22" s="43">
        <f t="shared" si="7"/>
        <v>0</v>
      </c>
      <c r="AW22" s="43">
        <f t="shared" si="8"/>
        <v>10</v>
      </c>
      <c r="AY22" s="43">
        <f t="shared" si="9"/>
        <v>0</v>
      </c>
      <c r="BA22" s="43">
        <f t="shared" si="10"/>
        <v>0</v>
      </c>
      <c r="BC22" s="10">
        <f t="shared" si="11"/>
        <v>10</v>
      </c>
    </row>
    <row r="23" spans="1:55" ht="14.4" x14ac:dyDescent="0.3">
      <c r="A23" s="21" t="s">
        <v>69</v>
      </c>
      <c r="B23" s="4"/>
      <c r="C23" s="4"/>
      <c r="D23" s="4">
        <v>8</v>
      </c>
      <c r="E23" s="4"/>
      <c r="F23" s="4">
        <v>1</v>
      </c>
      <c r="G23" s="4"/>
      <c r="H23" s="4">
        <v>5</v>
      </c>
      <c r="I23" s="4"/>
      <c r="J23" s="4"/>
      <c r="K23" s="4"/>
      <c r="L23" s="4"/>
      <c r="M23" s="4"/>
      <c r="N23" s="51"/>
      <c r="O23" s="49"/>
      <c r="P23" s="49"/>
      <c r="Q23" s="54">
        <v>1</v>
      </c>
      <c r="R23" s="4">
        <v>1</v>
      </c>
      <c r="S23" s="4"/>
      <c r="T23" s="4">
        <v>2</v>
      </c>
      <c r="U23" s="4">
        <v>1</v>
      </c>
      <c r="V23" s="4">
        <v>2</v>
      </c>
      <c r="W23" s="4"/>
      <c r="X23" s="4"/>
      <c r="Y23" s="4">
        <v>1</v>
      </c>
      <c r="Z23" s="4"/>
      <c r="AA23" s="4"/>
      <c r="AB23" s="4"/>
      <c r="AC23" s="4"/>
      <c r="AD23" s="27"/>
      <c r="AE23" s="27"/>
      <c r="AF23" s="27"/>
      <c r="AG23" s="60"/>
      <c r="AH23" s="62"/>
      <c r="AI23" s="55"/>
      <c r="AJ23" s="62"/>
      <c r="AK23" s="55"/>
      <c r="AL23" s="62">
        <v>1</v>
      </c>
      <c r="AM23" s="62"/>
      <c r="AN23" s="27"/>
      <c r="AO23" s="27"/>
      <c r="AP23" s="27"/>
      <c r="AQ23" s="27"/>
      <c r="AR23" s="37"/>
      <c r="AS23" s="28">
        <f t="shared" si="6"/>
        <v>8</v>
      </c>
      <c r="AT23" s="37"/>
      <c r="AU23" s="43">
        <f t="shared" si="7"/>
        <v>7</v>
      </c>
      <c r="AW23" s="43">
        <f t="shared" si="8"/>
        <v>6</v>
      </c>
      <c r="AY23" s="43">
        <f t="shared" si="9"/>
        <v>1</v>
      </c>
      <c r="BA23" s="43">
        <f t="shared" si="10"/>
        <v>0</v>
      </c>
      <c r="BC23" s="10">
        <f t="shared" si="11"/>
        <v>22</v>
      </c>
    </row>
    <row r="24" spans="1:55" ht="14.4" x14ac:dyDescent="0.3">
      <c r="A24" s="21" t="s">
        <v>70</v>
      </c>
      <c r="B24" s="4"/>
      <c r="C24" s="4">
        <v>6</v>
      </c>
      <c r="D24" s="4"/>
      <c r="E24" s="4"/>
      <c r="F24" s="4"/>
      <c r="G24" s="4"/>
      <c r="H24" s="4">
        <v>8</v>
      </c>
      <c r="I24" s="4"/>
      <c r="J24" s="4"/>
      <c r="K24" s="4"/>
      <c r="L24" s="4"/>
      <c r="M24" s="4"/>
      <c r="N24" s="51"/>
      <c r="O24" s="49"/>
      <c r="P24" s="49"/>
      <c r="Q24" s="5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>
        <v>1</v>
      </c>
      <c r="AD24" s="27"/>
      <c r="AE24" s="27"/>
      <c r="AF24" s="27"/>
      <c r="AG24" s="60"/>
      <c r="AH24" s="62"/>
      <c r="AI24" s="55"/>
      <c r="AJ24" s="62"/>
      <c r="AK24" s="55"/>
      <c r="AL24" s="62"/>
      <c r="AM24" s="62"/>
      <c r="AN24" s="27"/>
      <c r="AO24" s="27"/>
      <c r="AP24" s="27"/>
      <c r="AQ24" s="27"/>
      <c r="AR24" s="37"/>
      <c r="AS24" s="28">
        <f t="shared" si="6"/>
        <v>6</v>
      </c>
      <c r="AT24" s="37"/>
      <c r="AU24" s="43">
        <f t="shared" si="7"/>
        <v>8</v>
      </c>
      <c r="AW24" s="43">
        <f t="shared" si="8"/>
        <v>1</v>
      </c>
      <c r="AY24" s="43">
        <f t="shared" si="9"/>
        <v>0</v>
      </c>
      <c r="BA24" s="43">
        <f t="shared" si="10"/>
        <v>0</v>
      </c>
      <c r="BC24" s="10">
        <f t="shared" si="11"/>
        <v>15</v>
      </c>
    </row>
    <row r="25" spans="1:55" ht="14.4" x14ac:dyDescent="0.3">
      <c r="A25" s="21" t="s">
        <v>71</v>
      </c>
      <c r="B25" s="4"/>
      <c r="C25" s="4"/>
      <c r="D25" s="4"/>
      <c r="E25" s="4"/>
      <c r="F25" s="4"/>
      <c r="G25" s="4"/>
      <c r="H25" s="4">
        <v>3</v>
      </c>
      <c r="I25" s="4"/>
      <c r="J25" s="4"/>
      <c r="K25" s="4"/>
      <c r="L25" s="4"/>
      <c r="M25" s="4"/>
      <c r="N25" s="51"/>
      <c r="O25" s="49"/>
      <c r="P25" s="49"/>
      <c r="Q25" s="5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27"/>
      <c r="AE25" s="27"/>
      <c r="AF25" s="27"/>
      <c r="AG25" s="60"/>
      <c r="AH25" s="62"/>
      <c r="AI25" s="55"/>
      <c r="AJ25" s="62"/>
      <c r="AK25" s="55"/>
      <c r="AL25" s="62"/>
      <c r="AM25" s="62"/>
      <c r="AN25" s="27"/>
      <c r="AO25" s="27"/>
      <c r="AP25" s="27"/>
      <c r="AQ25" s="27"/>
      <c r="AR25" s="37"/>
      <c r="AS25" s="28">
        <f t="shared" si="6"/>
        <v>0</v>
      </c>
      <c r="AT25" s="37"/>
      <c r="AU25" s="43">
        <f t="shared" si="7"/>
        <v>3</v>
      </c>
      <c r="AW25" s="43">
        <f t="shared" si="8"/>
        <v>0</v>
      </c>
      <c r="AY25" s="43">
        <f t="shared" si="9"/>
        <v>0</v>
      </c>
      <c r="BA25" s="43">
        <f t="shared" si="10"/>
        <v>0</v>
      </c>
      <c r="BC25" s="10">
        <f t="shared" si="11"/>
        <v>3</v>
      </c>
    </row>
    <row r="26" spans="1:55" ht="14.4" x14ac:dyDescent="0.3">
      <c r="A26" s="21" t="s">
        <v>72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51"/>
      <c r="O26" s="49"/>
      <c r="P26" s="49"/>
      <c r="Q26" s="5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27"/>
      <c r="AE26" s="27"/>
      <c r="AF26" s="27"/>
      <c r="AG26" s="60"/>
      <c r="AH26" s="62"/>
      <c r="AI26" s="55"/>
      <c r="AJ26" s="62"/>
      <c r="AK26" s="55"/>
      <c r="AL26" s="62"/>
      <c r="AM26" s="62"/>
      <c r="AN26" s="27"/>
      <c r="AO26" s="27"/>
      <c r="AP26" s="27"/>
      <c r="AQ26" s="27"/>
      <c r="AR26" s="37"/>
      <c r="AS26" s="28">
        <f t="shared" si="6"/>
        <v>0</v>
      </c>
      <c r="AT26" s="37"/>
      <c r="AU26" s="43">
        <f t="shared" si="7"/>
        <v>0</v>
      </c>
      <c r="AW26" s="43">
        <f t="shared" si="8"/>
        <v>0</v>
      </c>
      <c r="AY26" s="43">
        <f t="shared" si="9"/>
        <v>0</v>
      </c>
      <c r="BA26" s="43">
        <f t="shared" si="10"/>
        <v>0</v>
      </c>
      <c r="BC26" s="10">
        <f t="shared" si="11"/>
        <v>0</v>
      </c>
    </row>
    <row r="27" spans="1:55" ht="14.4" x14ac:dyDescent="0.3">
      <c r="A27" s="21" t="s">
        <v>73</v>
      </c>
      <c r="B27" s="4"/>
      <c r="C27" s="4"/>
      <c r="D27" s="4">
        <v>3</v>
      </c>
      <c r="E27" s="4"/>
      <c r="F27" s="4"/>
      <c r="G27" s="4"/>
      <c r="H27" s="4"/>
      <c r="I27" s="4"/>
      <c r="J27" s="4"/>
      <c r="K27" s="4"/>
      <c r="L27" s="4"/>
      <c r="M27" s="4"/>
      <c r="N27" s="51"/>
      <c r="O27" s="49"/>
      <c r="P27" s="49"/>
      <c r="Q27" s="5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27"/>
      <c r="AE27" s="27"/>
      <c r="AF27" s="27"/>
      <c r="AG27" s="60"/>
      <c r="AH27" s="62"/>
      <c r="AI27" s="55"/>
      <c r="AJ27" s="62"/>
      <c r="AK27" s="55"/>
      <c r="AL27" s="62"/>
      <c r="AM27" s="62"/>
      <c r="AN27" s="27"/>
      <c r="AO27" s="27"/>
      <c r="AP27" s="27"/>
      <c r="AQ27" s="27"/>
      <c r="AR27" s="37"/>
      <c r="AS27" s="28">
        <f t="shared" si="6"/>
        <v>3</v>
      </c>
      <c r="AT27" s="37"/>
      <c r="AU27" s="43">
        <f t="shared" si="7"/>
        <v>0</v>
      </c>
      <c r="AW27" s="43">
        <f t="shared" si="8"/>
        <v>0</v>
      </c>
      <c r="AY27" s="43">
        <f t="shared" si="9"/>
        <v>0</v>
      </c>
      <c r="BA27" s="43">
        <f t="shared" si="10"/>
        <v>0</v>
      </c>
      <c r="BC27" s="10">
        <f t="shared" si="11"/>
        <v>3</v>
      </c>
    </row>
    <row r="28" spans="1:55" ht="14.4" x14ac:dyDescent="0.3">
      <c r="A28" s="21" t="s">
        <v>74</v>
      </c>
      <c r="B28" s="4"/>
      <c r="C28" s="4"/>
      <c r="D28" s="4"/>
      <c r="E28" s="4"/>
      <c r="F28" s="4">
        <v>2</v>
      </c>
      <c r="G28" s="4"/>
      <c r="H28" s="4"/>
      <c r="I28" s="4"/>
      <c r="J28" s="4"/>
      <c r="K28" s="4"/>
      <c r="L28" s="4"/>
      <c r="M28" s="4"/>
      <c r="N28" s="51"/>
      <c r="O28" s="49"/>
      <c r="P28" s="49"/>
      <c r="Q28" s="5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27"/>
      <c r="AE28" s="27"/>
      <c r="AF28" s="27"/>
      <c r="AG28" s="60"/>
      <c r="AH28" s="62"/>
      <c r="AI28" s="55"/>
      <c r="AJ28" s="62"/>
      <c r="AK28" s="55"/>
      <c r="AL28" s="62"/>
      <c r="AM28" s="62"/>
      <c r="AN28" s="27"/>
      <c r="AO28" s="27"/>
      <c r="AP28" s="27"/>
      <c r="AQ28" s="27"/>
      <c r="AR28" s="37"/>
      <c r="AS28" s="28">
        <f t="shared" si="6"/>
        <v>0</v>
      </c>
      <c r="AT28" s="37"/>
      <c r="AU28" s="43">
        <f t="shared" si="7"/>
        <v>2</v>
      </c>
      <c r="AW28" s="43">
        <f t="shared" si="8"/>
        <v>0</v>
      </c>
      <c r="AY28" s="43">
        <f t="shared" si="9"/>
        <v>0</v>
      </c>
      <c r="BA28" s="43">
        <f t="shared" si="10"/>
        <v>0</v>
      </c>
      <c r="BC28" s="10">
        <f t="shared" si="11"/>
        <v>2</v>
      </c>
    </row>
    <row r="29" spans="1:55" ht="14.4" x14ac:dyDescent="0.3">
      <c r="A29" s="21" t="s">
        <v>75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52"/>
      <c r="O29" s="49"/>
      <c r="P29" s="49"/>
      <c r="Q29" s="54"/>
      <c r="R29" s="4"/>
      <c r="S29" s="4"/>
      <c r="T29" s="4"/>
      <c r="U29" s="4"/>
      <c r="V29" s="4"/>
      <c r="W29" s="4"/>
      <c r="X29" s="4"/>
      <c r="Y29" s="4"/>
      <c r="Z29" s="4"/>
      <c r="AA29" s="4"/>
      <c r="AB29" s="4">
        <v>1</v>
      </c>
      <c r="AC29" s="4">
        <v>4</v>
      </c>
      <c r="AD29" s="27"/>
      <c r="AE29" s="27"/>
      <c r="AF29" s="27"/>
      <c r="AG29" s="60"/>
      <c r="AH29" s="62"/>
      <c r="AI29" s="55"/>
      <c r="AJ29" s="62"/>
      <c r="AK29" s="55"/>
      <c r="AL29" s="62">
        <v>1</v>
      </c>
      <c r="AM29" s="62"/>
      <c r="AN29" s="27"/>
      <c r="AO29" s="27"/>
      <c r="AP29" s="27"/>
      <c r="AQ29" s="27"/>
      <c r="AR29" s="37"/>
      <c r="AS29" s="28">
        <f t="shared" si="6"/>
        <v>0</v>
      </c>
      <c r="AT29" s="37"/>
      <c r="AU29" s="43">
        <f t="shared" si="7"/>
        <v>0</v>
      </c>
      <c r="AW29" s="43">
        <f t="shared" si="8"/>
        <v>5</v>
      </c>
      <c r="AY29" s="43">
        <f t="shared" si="9"/>
        <v>1</v>
      </c>
      <c r="BA29" s="43">
        <f t="shared" si="10"/>
        <v>0</v>
      </c>
      <c r="BC29" s="10">
        <f t="shared" si="11"/>
        <v>6</v>
      </c>
    </row>
    <row r="30" spans="1:55" ht="14.4" x14ac:dyDescent="0.3">
      <c r="A30" s="47" t="s">
        <v>76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51"/>
      <c r="O30" s="49"/>
      <c r="P30" s="49"/>
      <c r="Q30" s="5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27"/>
      <c r="AE30" s="27"/>
      <c r="AF30" s="27"/>
      <c r="AG30" s="60"/>
      <c r="AH30" s="62"/>
      <c r="AI30" s="55"/>
      <c r="AJ30" s="62"/>
      <c r="AK30" s="55"/>
      <c r="AL30" s="62"/>
      <c r="AM30" s="62"/>
      <c r="AN30" s="27"/>
      <c r="AO30" s="27"/>
      <c r="AP30" s="27"/>
      <c r="AQ30" s="27"/>
      <c r="AR30" s="37"/>
      <c r="AS30" s="28">
        <f t="shared" si="6"/>
        <v>0</v>
      </c>
      <c r="AT30" s="37"/>
      <c r="AU30" s="43">
        <f t="shared" si="7"/>
        <v>0</v>
      </c>
      <c r="AW30" s="43">
        <f t="shared" si="8"/>
        <v>0</v>
      </c>
      <c r="AY30" s="43">
        <f t="shared" si="9"/>
        <v>0</v>
      </c>
      <c r="BA30" s="43">
        <f t="shared" si="10"/>
        <v>0</v>
      </c>
      <c r="BC30" s="10">
        <f t="shared" si="11"/>
        <v>0</v>
      </c>
    </row>
    <row r="31" spans="1:55" ht="14.4" x14ac:dyDescent="0.3">
      <c r="A31" s="47" t="s">
        <v>77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51"/>
      <c r="O31" s="49"/>
      <c r="P31" s="49"/>
      <c r="Q31" s="5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>
        <v>1</v>
      </c>
      <c r="AD31" s="27"/>
      <c r="AE31" s="27"/>
      <c r="AF31" s="27"/>
      <c r="AG31" s="60"/>
      <c r="AH31" s="62"/>
      <c r="AI31" s="55"/>
      <c r="AJ31" s="62"/>
      <c r="AK31" s="55"/>
      <c r="AL31" s="62"/>
      <c r="AM31" s="62"/>
      <c r="AN31" s="27"/>
      <c r="AO31" s="27">
        <v>1</v>
      </c>
      <c r="AP31" s="27"/>
      <c r="AQ31" s="27"/>
      <c r="AR31" s="37"/>
      <c r="AS31" s="28">
        <f t="shared" si="6"/>
        <v>0</v>
      </c>
      <c r="AT31" s="37"/>
      <c r="AU31" s="43">
        <f t="shared" si="7"/>
        <v>0</v>
      </c>
      <c r="AW31" s="43">
        <f t="shared" si="8"/>
        <v>1</v>
      </c>
      <c r="AY31" s="43">
        <f t="shared" si="9"/>
        <v>1</v>
      </c>
      <c r="BA31" s="43">
        <f t="shared" si="10"/>
        <v>0</v>
      </c>
      <c r="BC31" s="10">
        <f t="shared" si="11"/>
        <v>2</v>
      </c>
    </row>
    <row r="32" spans="1:55" ht="14.4" x14ac:dyDescent="0.3">
      <c r="A32" s="21" t="s">
        <v>78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51"/>
      <c r="O32" s="49"/>
      <c r="P32" s="49"/>
      <c r="Q32" s="5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27"/>
      <c r="AE32" s="27"/>
      <c r="AF32" s="27"/>
      <c r="AG32" s="60"/>
      <c r="AH32" s="62"/>
      <c r="AI32" s="55"/>
      <c r="AJ32" s="62"/>
      <c r="AK32" s="55"/>
      <c r="AL32" s="62"/>
      <c r="AM32" s="62"/>
      <c r="AN32" s="27"/>
      <c r="AO32" s="27"/>
      <c r="AP32" s="27"/>
      <c r="AQ32" s="27"/>
      <c r="AR32" s="37"/>
      <c r="AS32" s="28">
        <f t="shared" si="6"/>
        <v>0</v>
      </c>
      <c r="AT32" s="37"/>
      <c r="AU32" s="43">
        <f t="shared" si="7"/>
        <v>0</v>
      </c>
      <c r="AW32" s="43">
        <f t="shared" si="8"/>
        <v>0</v>
      </c>
      <c r="AY32" s="43">
        <f t="shared" si="9"/>
        <v>0</v>
      </c>
      <c r="BA32" s="43">
        <f t="shared" si="10"/>
        <v>0</v>
      </c>
      <c r="BC32" s="10">
        <f t="shared" si="11"/>
        <v>0</v>
      </c>
    </row>
    <row r="33" spans="1:57" ht="14.4" x14ac:dyDescent="0.3">
      <c r="A33" s="21" t="s">
        <v>79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51"/>
      <c r="O33" s="49"/>
      <c r="P33" s="49"/>
      <c r="Q33" s="54"/>
      <c r="R33" s="4"/>
      <c r="S33" s="4"/>
      <c r="T33" s="4"/>
      <c r="U33" s="4"/>
      <c r="V33" s="4"/>
      <c r="W33" s="4"/>
      <c r="X33" s="4"/>
      <c r="Y33" s="4"/>
      <c r="Z33" s="4">
        <v>1</v>
      </c>
      <c r="AA33" s="4"/>
      <c r="AB33" s="4"/>
      <c r="AC33" s="4"/>
      <c r="AD33" s="27"/>
      <c r="AE33" s="27"/>
      <c r="AF33" s="27"/>
      <c r="AG33" s="60"/>
      <c r="AH33" s="62"/>
      <c r="AI33" s="55"/>
      <c r="AJ33" s="62"/>
      <c r="AK33" s="55"/>
      <c r="AL33" s="62"/>
      <c r="AM33" s="62"/>
      <c r="AN33" s="27"/>
      <c r="AO33" s="27"/>
      <c r="AP33" s="27"/>
      <c r="AQ33" s="27"/>
      <c r="AR33" s="37"/>
      <c r="AS33" s="28">
        <f t="shared" si="6"/>
        <v>0</v>
      </c>
      <c r="AT33" s="37"/>
      <c r="AU33" s="43">
        <f t="shared" si="7"/>
        <v>0</v>
      </c>
      <c r="AW33" s="43">
        <f t="shared" si="8"/>
        <v>1</v>
      </c>
      <c r="AY33" s="43">
        <f t="shared" si="9"/>
        <v>0</v>
      </c>
      <c r="BA33" s="43">
        <f t="shared" si="10"/>
        <v>0</v>
      </c>
      <c r="BC33" s="10">
        <f t="shared" si="11"/>
        <v>1</v>
      </c>
    </row>
    <row r="34" spans="1:57" thickBot="1" x14ac:dyDescent="0.35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9">
        <f>SUM(AS19:AS28)</f>
        <v>33</v>
      </c>
      <c r="AT34" s="37"/>
      <c r="AU34" s="44">
        <f>SUM(AU19:AU32)</f>
        <v>55</v>
      </c>
      <c r="AW34" s="44">
        <f>SUM(AW19:AW33)</f>
        <v>73</v>
      </c>
      <c r="AY34" s="61">
        <f>SUM(AY19:AY33)</f>
        <v>10</v>
      </c>
      <c r="BA34" s="44">
        <f>SUM(BA19:BA33)</f>
        <v>3</v>
      </c>
      <c r="BC34" s="24">
        <f>SUM(BC19:BC32)</f>
        <v>173</v>
      </c>
    </row>
    <row r="35" spans="1:57" ht="28.8" x14ac:dyDescent="0.3">
      <c r="A35" s="19" t="s">
        <v>20</v>
      </c>
      <c r="B35" s="22">
        <v>44896</v>
      </c>
      <c r="C35" s="22">
        <v>44927</v>
      </c>
      <c r="D35" s="22">
        <v>44958</v>
      </c>
      <c r="E35" s="22">
        <v>44986</v>
      </c>
      <c r="F35" s="22">
        <v>45017</v>
      </c>
      <c r="G35" s="22">
        <v>45047</v>
      </c>
      <c r="H35" s="22">
        <v>45078</v>
      </c>
      <c r="I35" s="22">
        <v>45108</v>
      </c>
      <c r="J35" s="22">
        <v>45139</v>
      </c>
      <c r="K35" s="22">
        <v>45170</v>
      </c>
      <c r="L35" s="22">
        <v>45200</v>
      </c>
      <c r="M35" s="22">
        <v>45231</v>
      </c>
      <c r="N35" s="50">
        <v>45261</v>
      </c>
      <c r="O35" s="48">
        <v>45315</v>
      </c>
      <c r="P35" s="48">
        <v>45346</v>
      </c>
      <c r="Q35" s="53">
        <v>45375</v>
      </c>
      <c r="R35" s="53">
        <v>45406</v>
      </c>
      <c r="S35" s="53">
        <v>45436</v>
      </c>
      <c r="T35" s="22">
        <v>45444</v>
      </c>
      <c r="U35" s="22">
        <v>45474</v>
      </c>
      <c r="V35" s="22">
        <v>45505</v>
      </c>
      <c r="W35" s="22">
        <v>45536</v>
      </c>
      <c r="X35" s="22">
        <v>45566</v>
      </c>
      <c r="Y35" s="22">
        <v>45597</v>
      </c>
      <c r="Z35" s="22">
        <v>45627</v>
      </c>
      <c r="AA35" s="22">
        <v>45658</v>
      </c>
      <c r="AB35" s="22">
        <v>45689</v>
      </c>
      <c r="AC35" s="22">
        <v>45717</v>
      </c>
      <c r="AD35" s="56">
        <v>45772</v>
      </c>
      <c r="AE35" s="22">
        <v>45802</v>
      </c>
      <c r="AF35" s="22">
        <v>45833</v>
      </c>
      <c r="AG35" s="50">
        <v>45863</v>
      </c>
      <c r="AH35" s="53">
        <v>45894</v>
      </c>
      <c r="AI35" s="50">
        <v>45901</v>
      </c>
      <c r="AJ35" s="48">
        <v>45955</v>
      </c>
      <c r="AK35" s="56">
        <v>46351</v>
      </c>
      <c r="AL35" s="59">
        <v>46381</v>
      </c>
      <c r="AM35" s="81">
        <v>46048</v>
      </c>
      <c r="AN35" s="80">
        <v>46054</v>
      </c>
      <c r="AO35" s="80">
        <v>46082</v>
      </c>
      <c r="AP35" s="80">
        <v>46113</v>
      </c>
      <c r="AQ35" s="80">
        <v>46143</v>
      </c>
      <c r="AR35" s="36"/>
      <c r="AS35" s="38" t="s">
        <v>61</v>
      </c>
      <c r="AT35" s="36"/>
      <c r="AU35" s="42" t="s">
        <v>62</v>
      </c>
      <c r="AW35" s="42" t="s">
        <v>63</v>
      </c>
      <c r="AY35" s="42" t="s">
        <v>64</v>
      </c>
      <c r="BA35" s="42" t="s">
        <v>99</v>
      </c>
      <c r="BC35" s="20" t="s">
        <v>8</v>
      </c>
    </row>
    <row r="36" spans="1:57" ht="14.4" x14ac:dyDescent="0.3">
      <c r="A36" s="21" t="s">
        <v>65</v>
      </c>
      <c r="B36" s="4">
        <v>2</v>
      </c>
      <c r="C36" s="4">
        <v>4</v>
      </c>
      <c r="D36" s="27">
        <v>5</v>
      </c>
      <c r="E36" s="4"/>
      <c r="F36" s="4">
        <v>6</v>
      </c>
      <c r="G36" s="4">
        <v>3</v>
      </c>
      <c r="H36" s="4">
        <v>2</v>
      </c>
      <c r="I36" s="4">
        <v>5</v>
      </c>
      <c r="J36" s="4">
        <v>1</v>
      </c>
      <c r="K36" s="4">
        <v>2</v>
      </c>
      <c r="L36" s="4">
        <v>6</v>
      </c>
      <c r="M36" s="4">
        <v>2</v>
      </c>
      <c r="N36" s="51"/>
      <c r="O36" s="49">
        <v>1</v>
      </c>
      <c r="P36" s="49"/>
      <c r="Q36" s="54"/>
      <c r="R36" s="4"/>
      <c r="S36" s="4"/>
      <c r="T36" s="4">
        <v>5</v>
      </c>
      <c r="U36" s="4"/>
      <c r="V36" s="4">
        <v>1</v>
      </c>
      <c r="W36" s="4">
        <v>4</v>
      </c>
      <c r="X36" s="4"/>
      <c r="Y36" s="4">
        <v>3</v>
      </c>
      <c r="Z36" s="4">
        <v>3</v>
      </c>
      <c r="AA36" s="4"/>
      <c r="AB36" s="4">
        <v>6</v>
      </c>
      <c r="AC36" s="4">
        <v>5</v>
      </c>
      <c r="AD36" s="27">
        <v>9</v>
      </c>
      <c r="AE36" s="27"/>
      <c r="AF36" s="27"/>
      <c r="AG36" s="60">
        <v>3</v>
      </c>
      <c r="AH36" s="62">
        <v>4</v>
      </c>
      <c r="AI36" s="60">
        <v>1</v>
      </c>
      <c r="AJ36" s="62">
        <v>4</v>
      </c>
      <c r="AK36" s="55">
        <v>2</v>
      </c>
      <c r="AL36" s="62">
        <v>3</v>
      </c>
      <c r="AM36" s="62">
        <v>3</v>
      </c>
      <c r="AN36" s="27">
        <v>6</v>
      </c>
      <c r="AO36" s="27">
        <v>9</v>
      </c>
      <c r="AP36" s="27">
        <v>3</v>
      </c>
      <c r="AQ36" s="27"/>
      <c r="AR36" s="37"/>
      <c r="AS36" s="28">
        <f t="shared" ref="AS36:AS50" si="12">SUM(B36:E36)</f>
        <v>11</v>
      </c>
      <c r="AT36" s="37"/>
      <c r="AU36" s="43">
        <f t="shared" ref="AU36:AU50" si="13">SUM(F36:Q36)</f>
        <v>28</v>
      </c>
      <c r="AW36" s="43">
        <f>S36+T36+U36+V36+W36+X36+Y36+Z36+AA36+AB36+AC36+AD36</f>
        <v>36</v>
      </c>
      <c r="AY36" s="43">
        <f>AD36+AE36+AF36+AG36+AH36+AI36+AJ36+AK36+AL36+AM36+AN36+AO36</f>
        <v>44</v>
      </c>
      <c r="BA36" s="43">
        <f>AP36+AQ36</f>
        <v>3</v>
      </c>
      <c r="BC36" s="10">
        <f>AS36+AU36+AW36+AY36+BA36</f>
        <v>122</v>
      </c>
      <c r="BE36" s="15"/>
    </row>
    <row r="37" spans="1:57" ht="14.4" x14ac:dyDescent="0.3">
      <c r="A37" s="21" t="s">
        <v>66</v>
      </c>
      <c r="B37" s="4"/>
      <c r="C37" s="4"/>
      <c r="D37" s="4"/>
      <c r="E37" s="4"/>
      <c r="F37" s="4"/>
      <c r="G37" s="4"/>
      <c r="H37" s="4">
        <v>1</v>
      </c>
      <c r="I37" s="4"/>
      <c r="J37" s="4"/>
      <c r="K37" s="4"/>
      <c r="L37" s="4"/>
      <c r="M37" s="4"/>
      <c r="N37" s="51"/>
      <c r="O37" s="49"/>
      <c r="P37" s="49"/>
      <c r="Q37" s="54"/>
      <c r="R37" s="4"/>
      <c r="S37" s="4"/>
      <c r="T37" s="4"/>
      <c r="U37" s="4"/>
      <c r="V37" s="4"/>
      <c r="W37" s="4"/>
      <c r="X37" s="4"/>
      <c r="Y37" s="4"/>
      <c r="Z37" s="4">
        <v>1</v>
      </c>
      <c r="AA37" s="4"/>
      <c r="AB37" s="4"/>
      <c r="AC37" s="4">
        <v>1</v>
      </c>
      <c r="AD37" s="27"/>
      <c r="AE37" s="27"/>
      <c r="AF37" s="27"/>
      <c r="AG37" s="60"/>
      <c r="AH37" s="62"/>
      <c r="AI37" s="60"/>
      <c r="AJ37" s="62"/>
      <c r="AK37" s="55"/>
      <c r="AL37" s="62">
        <v>1</v>
      </c>
      <c r="AM37" s="62"/>
      <c r="AN37" s="27"/>
      <c r="AO37" s="27"/>
      <c r="AP37" s="27"/>
      <c r="AQ37" s="27"/>
      <c r="AR37" s="37"/>
      <c r="AS37" s="28">
        <f t="shared" si="12"/>
        <v>0</v>
      </c>
      <c r="AT37" s="37"/>
      <c r="AU37" s="43">
        <f t="shared" si="13"/>
        <v>1</v>
      </c>
      <c r="AW37" s="43">
        <f t="shared" ref="AW37:AW50" si="14">S37+T37+U37+V37+W37+X37+Y37+Z37+AA37+AB37+AC37+AD37</f>
        <v>2</v>
      </c>
      <c r="AY37" s="43">
        <f t="shared" ref="AY37:AY50" si="15">AD37+AE37+AF37+AG37+AH37+AI37+AJ37+AK37+AL37+AM37+AN37+AO37</f>
        <v>1</v>
      </c>
      <c r="BA37" s="43">
        <f t="shared" ref="BA37:BA50" si="16">AP37+AQ37</f>
        <v>0</v>
      </c>
      <c r="BC37" s="10">
        <f t="shared" ref="BC37:BC50" si="17">AS37+AU37+AW37+AY37+BA37</f>
        <v>4</v>
      </c>
    </row>
    <row r="38" spans="1:57" ht="14.4" x14ac:dyDescent="0.3">
      <c r="A38" s="21" t="s">
        <v>67</v>
      </c>
      <c r="B38" s="4"/>
      <c r="C38" s="4"/>
      <c r="D38" s="4"/>
      <c r="E38" s="4"/>
      <c r="F38" s="4">
        <v>1</v>
      </c>
      <c r="G38" s="4"/>
      <c r="H38" s="4">
        <v>1</v>
      </c>
      <c r="I38" s="4"/>
      <c r="J38" s="4">
        <v>3</v>
      </c>
      <c r="K38" s="4"/>
      <c r="L38" s="4"/>
      <c r="M38" s="4"/>
      <c r="N38" s="51"/>
      <c r="O38" s="49"/>
      <c r="P38" s="49"/>
      <c r="Q38" s="54">
        <v>2</v>
      </c>
      <c r="R38" s="4"/>
      <c r="S38" s="4">
        <v>1</v>
      </c>
      <c r="T38" s="4">
        <v>4</v>
      </c>
      <c r="U38" s="4"/>
      <c r="V38" s="4"/>
      <c r="W38" s="4"/>
      <c r="X38" s="4"/>
      <c r="Y38" s="4"/>
      <c r="Z38" s="4"/>
      <c r="AA38" s="4"/>
      <c r="AB38" s="4"/>
      <c r="AC38" s="4">
        <v>1</v>
      </c>
      <c r="AD38" s="27"/>
      <c r="AE38" s="27"/>
      <c r="AF38" s="27"/>
      <c r="AG38" s="60">
        <v>2</v>
      </c>
      <c r="AH38" s="62"/>
      <c r="AI38" s="60"/>
      <c r="AJ38" s="62"/>
      <c r="AK38" s="55"/>
      <c r="AL38" s="62"/>
      <c r="AM38" s="62"/>
      <c r="AN38" s="27"/>
      <c r="AO38" s="27"/>
      <c r="AP38" s="27"/>
      <c r="AQ38" s="27"/>
      <c r="AR38" s="37"/>
      <c r="AS38" s="28">
        <f t="shared" si="12"/>
        <v>0</v>
      </c>
      <c r="AT38" s="37"/>
      <c r="AU38" s="43">
        <f t="shared" si="13"/>
        <v>7</v>
      </c>
      <c r="AW38" s="43">
        <f t="shared" si="14"/>
        <v>6</v>
      </c>
      <c r="AY38" s="43">
        <f t="shared" si="15"/>
        <v>2</v>
      </c>
      <c r="BA38" s="43">
        <f t="shared" si="16"/>
        <v>0</v>
      </c>
      <c r="BC38" s="10">
        <f t="shared" si="17"/>
        <v>15</v>
      </c>
    </row>
    <row r="39" spans="1:57" ht="14.4" x14ac:dyDescent="0.3">
      <c r="A39" s="21" t="s">
        <v>68</v>
      </c>
      <c r="B39" s="4"/>
      <c r="C39" s="4"/>
      <c r="D39" s="4"/>
      <c r="E39" s="4"/>
      <c r="F39" s="4">
        <v>1</v>
      </c>
      <c r="G39" s="4">
        <v>3</v>
      </c>
      <c r="H39" s="4">
        <v>1</v>
      </c>
      <c r="I39" s="4"/>
      <c r="J39" s="4"/>
      <c r="K39" s="4"/>
      <c r="L39" s="4"/>
      <c r="M39" s="4"/>
      <c r="N39" s="51"/>
      <c r="O39" s="49"/>
      <c r="P39" s="49">
        <v>1</v>
      </c>
      <c r="Q39" s="54">
        <v>1</v>
      </c>
      <c r="R39" s="4"/>
      <c r="S39" s="4">
        <v>2</v>
      </c>
      <c r="T39" s="4"/>
      <c r="U39" s="4"/>
      <c r="V39" s="4"/>
      <c r="W39" s="4"/>
      <c r="X39" s="4">
        <v>1</v>
      </c>
      <c r="Y39" s="4">
        <v>1</v>
      </c>
      <c r="Z39" s="4">
        <v>2</v>
      </c>
      <c r="AA39" s="4"/>
      <c r="AB39" s="4"/>
      <c r="AC39" s="4">
        <v>1</v>
      </c>
      <c r="AD39" s="27"/>
      <c r="AE39" s="27">
        <v>1</v>
      </c>
      <c r="AF39" s="27"/>
      <c r="AG39" s="60"/>
      <c r="AH39" s="62">
        <v>1</v>
      </c>
      <c r="AI39" s="60">
        <v>1</v>
      </c>
      <c r="AJ39" s="62">
        <v>3</v>
      </c>
      <c r="AK39" s="55"/>
      <c r="AL39" s="62">
        <v>4</v>
      </c>
      <c r="AM39" s="62">
        <v>1</v>
      </c>
      <c r="AN39" s="27">
        <v>2</v>
      </c>
      <c r="AO39" s="27">
        <v>8</v>
      </c>
      <c r="AP39" s="27"/>
      <c r="AQ39" s="27"/>
      <c r="AR39" s="37"/>
      <c r="AS39" s="28">
        <f t="shared" si="12"/>
        <v>0</v>
      </c>
      <c r="AT39" s="37"/>
      <c r="AU39" s="43">
        <f t="shared" si="13"/>
        <v>7</v>
      </c>
      <c r="AW39" s="43">
        <f t="shared" si="14"/>
        <v>7</v>
      </c>
      <c r="AY39" s="43">
        <f t="shared" si="15"/>
        <v>21</v>
      </c>
      <c r="BA39" s="43">
        <f t="shared" si="16"/>
        <v>0</v>
      </c>
      <c r="BC39" s="10">
        <f t="shared" si="17"/>
        <v>35</v>
      </c>
    </row>
    <row r="40" spans="1:57" ht="14.4" x14ac:dyDescent="0.3">
      <c r="A40" s="21" t="s">
        <v>69</v>
      </c>
      <c r="B40" s="4"/>
      <c r="C40" s="4"/>
      <c r="D40" s="4"/>
      <c r="E40" s="4"/>
      <c r="F40" s="4">
        <v>2</v>
      </c>
      <c r="G40" s="4"/>
      <c r="H40" s="4">
        <v>2</v>
      </c>
      <c r="I40" s="4"/>
      <c r="J40" s="4">
        <v>1</v>
      </c>
      <c r="K40" s="4"/>
      <c r="L40" s="4">
        <v>1</v>
      </c>
      <c r="M40" s="4"/>
      <c r="N40" s="51"/>
      <c r="O40" s="49"/>
      <c r="P40" s="49"/>
      <c r="Q40" s="54">
        <v>2</v>
      </c>
      <c r="R40" s="4"/>
      <c r="S40" s="4"/>
      <c r="T40" s="4">
        <v>1</v>
      </c>
      <c r="U40" s="4"/>
      <c r="V40" s="4"/>
      <c r="W40" s="4"/>
      <c r="X40" s="4"/>
      <c r="Y40" s="4">
        <v>1</v>
      </c>
      <c r="Z40" s="4"/>
      <c r="AA40" s="4"/>
      <c r="AB40" s="4">
        <v>1</v>
      </c>
      <c r="AC40" s="4">
        <v>1</v>
      </c>
      <c r="AD40" s="27">
        <v>1</v>
      </c>
      <c r="AE40" s="27">
        <v>1</v>
      </c>
      <c r="AF40" s="27"/>
      <c r="AG40" s="60"/>
      <c r="AH40" s="62"/>
      <c r="AI40" s="60"/>
      <c r="AJ40" s="62"/>
      <c r="AK40" s="55"/>
      <c r="AL40" s="62"/>
      <c r="AM40" s="62">
        <v>1</v>
      </c>
      <c r="AN40" s="27">
        <v>1</v>
      </c>
      <c r="AO40" s="27">
        <v>3</v>
      </c>
      <c r="AP40" s="27"/>
      <c r="AQ40" s="27"/>
      <c r="AR40" s="37"/>
      <c r="AS40" s="28">
        <f t="shared" si="12"/>
        <v>0</v>
      </c>
      <c r="AT40" s="37"/>
      <c r="AU40" s="43">
        <f t="shared" si="13"/>
        <v>8</v>
      </c>
      <c r="AW40" s="43">
        <f t="shared" si="14"/>
        <v>5</v>
      </c>
      <c r="AY40" s="43">
        <f t="shared" si="15"/>
        <v>7</v>
      </c>
      <c r="BA40" s="43">
        <f t="shared" si="16"/>
        <v>0</v>
      </c>
      <c r="BC40" s="10">
        <f t="shared" si="17"/>
        <v>20</v>
      </c>
    </row>
    <row r="41" spans="1:57" ht="14.4" x14ac:dyDescent="0.3">
      <c r="A41" s="21" t="s">
        <v>70</v>
      </c>
      <c r="B41" s="4"/>
      <c r="C41" s="4">
        <v>3</v>
      </c>
      <c r="D41" s="4"/>
      <c r="E41" s="4"/>
      <c r="F41" s="4">
        <v>2</v>
      </c>
      <c r="G41" s="4"/>
      <c r="H41" s="4"/>
      <c r="I41" s="4"/>
      <c r="J41" s="4"/>
      <c r="K41" s="4"/>
      <c r="L41" s="4">
        <v>2</v>
      </c>
      <c r="M41" s="4"/>
      <c r="N41" s="51">
        <v>6</v>
      </c>
      <c r="O41" s="49"/>
      <c r="P41" s="49"/>
      <c r="Q41" s="54"/>
      <c r="R41" s="4"/>
      <c r="S41" s="4"/>
      <c r="T41" s="4">
        <v>2</v>
      </c>
      <c r="U41" s="4"/>
      <c r="V41" s="4"/>
      <c r="W41" s="4"/>
      <c r="X41" s="4"/>
      <c r="Y41" s="4">
        <v>1</v>
      </c>
      <c r="Z41" s="4"/>
      <c r="AA41" s="4"/>
      <c r="AB41" s="4">
        <v>1</v>
      </c>
      <c r="AC41" s="4">
        <v>1</v>
      </c>
      <c r="AD41" s="27"/>
      <c r="AE41" s="27"/>
      <c r="AF41" s="27"/>
      <c r="AG41" s="60"/>
      <c r="AH41" s="62">
        <v>1</v>
      </c>
      <c r="AI41" s="60">
        <v>1</v>
      </c>
      <c r="AJ41" s="62">
        <v>3</v>
      </c>
      <c r="AK41" s="55"/>
      <c r="AL41" s="62">
        <v>1</v>
      </c>
      <c r="AM41" s="62"/>
      <c r="AN41" s="27">
        <v>2</v>
      </c>
      <c r="AO41" s="27">
        <v>7</v>
      </c>
      <c r="AP41" s="27"/>
      <c r="AQ41" s="27"/>
      <c r="AR41" s="37"/>
      <c r="AS41" s="28">
        <f t="shared" si="12"/>
        <v>3</v>
      </c>
      <c r="AT41" s="37"/>
      <c r="AU41" s="43">
        <f t="shared" si="13"/>
        <v>10</v>
      </c>
      <c r="AW41" s="43">
        <f t="shared" si="14"/>
        <v>5</v>
      </c>
      <c r="AY41" s="43">
        <f t="shared" si="15"/>
        <v>15</v>
      </c>
      <c r="BA41" s="43">
        <f t="shared" si="16"/>
        <v>0</v>
      </c>
      <c r="BC41" s="10">
        <f t="shared" si="17"/>
        <v>33</v>
      </c>
    </row>
    <row r="42" spans="1:57" ht="14.4" x14ac:dyDescent="0.3">
      <c r="A42" s="21" t="s">
        <v>71</v>
      </c>
      <c r="B42" s="4"/>
      <c r="C42" s="4">
        <v>1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51"/>
      <c r="O42" s="49"/>
      <c r="P42" s="49"/>
      <c r="Q42" s="54"/>
      <c r="R42" s="4"/>
      <c r="S42" s="4"/>
      <c r="T42" s="4">
        <v>1</v>
      </c>
      <c r="U42" s="4"/>
      <c r="V42" s="4"/>
      <c r="W42" s="4"/>
      <c r="X42" s="4"/>
      <c r="Y42" s="4"/>
      <c r="Z42" s="4"/>
      <c r="AA42" s="4"/>
      <c r="AB42" s="4"/>
      <c r="AC42" s="4"/>
      <c r="AD42" s="27"/>
      <c r="AE42" s="27"/>
      <c r="AF42" s="27"/>
      <c r="AG42" s="60"/>
      <c r="AH42" s="62"/>
      <c r="AI42" s="60"/>
      <c r="AJ42" s="62"/>
      <c r="AK42" s="55"/>
      <c r="AL42" s="62"/>
      <c r="AM42" s="62"/>
      <c r="AN42" s="27"/>
      <c r="AO42" s="27"/>
      <c r="AP42" s="27"/>
      <c r="AQ42" s="27"/>
      <c r="AR42" s="37"/>
      <c r="AS42" s="28">
        <f t="shared" si="12"/>
        <v>1</v>
      </c>
      <c r="AT42" s="37"/>
      <c r="AU42" s="43">
        <f t="shared" si="13"/>
        <v>0</v>
      </c>
      <c r="AW42" s="43">
        <f t="shared" si="14"/>
        <v>1</v>
      </c>
      <c r="AY42" s="43">
        <f t="shared" si="15"/>
        <v>0</v>
      </c>
      <c r="BA42" s="43">
        <f t="shared" si="16"/>
        <v>0</v>
      </c>
      <c r="BC42" s="10">
        <f t="shared" si="17"/>
        <v>2</v>
      </c>
    </row>
    <row r="43" spans="1:57" ht="14.4" x14ac:dyDescent="0.3">
      <c r="A43" s="21" t="s">
        <v>72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51"/>
      <c r="O43" s="49"/>
      <c r="P43" s="49"/>
      <c r="Q43" s="5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27"/>
      <c r="AE43" s="27"/>
      <c r="AF43" s="27"/>
      <c r="AG43" s="60"/>
      <c r="AH43" s="62"/>
      <c r="AI43" s="60"/>
      <c r="AJ43" s="62"/>
      <c r="AK43" s="55"/>
      <c r="AL43" s="62"/>
      <c r="AM43" s="62"/>
      <c r="AN43" s="27"/>
      <c r="AO43" s="27"/>
      <c r="AP43" s="27"/>
      <c r="AQ43" s="27"/>
      <c r="AR43" s="37"/>
      <c r="AS43" s="28">
        <f t="shared" si="12"/>
        <v>0</v>
      </c>
      <c r="AT43" s="37"/>
      <c r="AU43" s="43">
        <f t="shared" si="13"/>
        <v>0</v>
      </c>
      <c r="AW43" s="43">
        <f t="shared" si="14"/>
        <v>0</v>
      </c>
      <c r="AY43" s="43">
        <f t="shared" si="15"/>
        <v>0</v>
      </c>
      <c r="BA43" s="43">
        <f t="shared" si="16"/>
        <v>0</v>
      </c>
      <c r="BC43" s="10">
        <f t="shared" si="17"/>
        <v>0</v>
      </c>
    </row>
    <row r="44" spans="1:57" ht="14.4" x14ac:dyDescent="0.3">
      <c r="A44" s="21" t="s">
        <v>73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51"/>
      <c r="O44" s="49"/>
      <c r="P44" s="49"/>
      <c r="Q44" s="5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27"/>
      <c r="AE44" s="27"/>
      <c r="AF44" s="27"/>
      <c r="AG44" s="60"/>
      <c r="AH44" s="62"/>
      <c r="AI44" s="60"/>
      <c r="AJ44" s="62"/>
      <c r="AK44" s="55"/>
      <c r="AL44" s="62"/>
      <c r="AM44" s="62"/>
      <c r="AN44" s="27"/>
      <c r="AO44" s="27"/>
      <c r="AP44" s="27"/>
      <c r="AQ44" s="27"/>
      <c r="AR44" s="37"/>
      <c r="AS44" s="28">
        <f t="shared" si="12"/>
        <v>0</v>
      </c>
      <c r="AT44" s="37"/>
      <c r="AU44" s="43">
        <f t="shared" si="13"/>
        <v>0</v>
      </c>
      <c r="AW44" s="43">
        <f t="shared" si="14"/>
        <v>0</v>
      </c>
      <c r="AY44" s="43">
        <f t="shared" si="15"/>
        <v>0</v>
      </c>
      <c r="BA44" s="43">
        <f t="shared" si="16"/>
        <v>0</v>
      </c>
      <c r="BC44" s="10">
        <f t="shared" si="17"/>
        <v>0</v>
      </c>
    </row>
    <row r="45" spans="1:57" ht="14.4" x14ac:dyDescent="0.3">
      <c r="A45" s="21" t="s">
        <v>74</v>
      </c>
      <c r="B45" s="4">
        <v>1</v>
      </c>
      <c r="C45" s="4">
        <v>2</v>
      </c>
      <c r="D45" s="4">
        <v>5</v>
      </c>
      <c r="E45" s="4"/>
      <c r="F45" s="4">
        <v>2</v>
      </c>
      <c r="G45" s="4">
        <v>4</v>
      </c>
      <c r="H45" s="4"/>
      <c r="I45" s="4"/>
      <c r="J45" s="4"/>
      <c r="K45" s="4"/>
      <c r="L45" s="4"/>
      <c r="M45" s="4"/>
      <c r="N45" s="51"/>
      <c r="O45" s="49"/>
      <c r="P45" s="49"/>
      <c r="Q45" s="54"/>
      <c r="R45" s="4"/>
      <c r="S45" s="4"/>
      <c r="T45" s="4">
        <v>1</v>
      </c>
      <c r="U45" s="4"/>
      <c r="V45" s="4"/>
      <c r="W45" s="4"/>
      <c r="X45" s="4"/>
      <c r="Y45" s="4"/>
      <c r="Z45" s="4"/>
      <c r="AA45" s="4">
        <v>1</v>
      </c>
      <c r="AB45" s="4">
        <v>1</v>
      </c>
      <c r="AC45" s="4"/>
      <c r="AD45" s="27"/>
      <c r="AE45" s="27"/>
      <c r="AF45" s="27"/>
      <c r="AG45" s="60"/>
      <c r="AH45" s="62">
        <v>1</v>
      </c>
      <c r="AI45" s="60"/>
      <c r="AJ45" s="62"/>
      <c r="AK45" s="55">
        <v>1</v>
      </c>
      <c r="AL45" s="62"/>
      <c r="AM45" s="62"/>
      <c r="AN45" s="27">
        <v>3</v>
      </c>
      <c r="AO45" s="27">
        <v>1</v>
      </c>
      <c r="AP45" s="27"/>
      <c r="AQ45" s="27"/>
      <c r="AR45" s="37"/>
      <c r="AS45" s="28">
        <f t="shared" si="12"/>
        <v>8</v>
      </c>
      <c r="AT45" s="37"/>
      <c r="AU45" s="43">
        <f t="shared" si="13"/>
        <v>6</v>
      </c>
      <c r="AW45" s="43">
        <f t="shared" si="14"/>
        <v>3</v>
      </c>
      <c r="AY45" s="43">
        <f t="shared" si="15"/>
        <v>6</v>
      </c>
      <c r="BA45" s="43">
        <f t="shared" si="16"/>
        <v>0</v>
      </c>
      <c r="BC45" s="10">
        <f t="shared" si="17"/>
        <v>23</v>
      </c>
    </row>
    <row r="46" spans="1:57" ht="14.4" x14ac:dyDescent="0.3">
      <c r="A46" s="21" t="s">
        <v>75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>
        <v>2</v>
      </c>
      <c r="M46" s="46"/>
      <c r="N46" s="52"/>
      <c r="O46" s="49"/>
      <c r="P46" s="49"/>
      <c r="Q46" s="54"/>
      <c r="R46" s="4"/>
      <c r="S46" s="4"/>
      <c r="T46" s="4">
        <v>1</v>
      </c>
      <c r="U46" s="4"/>
      <c r="V46" s="4"/>
      <c r="W46" s="4"/>
      <c r="X46" s="4"/>
      <c r="Y46" s="4">
        <v>1</v>
      </c>
      <c r="Z46" s="4">
        <v>1</v>
      </c>
      <c r="AA46" s="4"/>
      <c r="AB46" s="4"/>
      <c r="AC46" s="4">
        <v>2</v>
      </c>
      <c r="AD46" s="27"/>
      <c r="AE46" s="27"/>
      <c r="AF46" s="27"/>
      <c r="AG46" s="60"/>
      <c r="AH46" s="62"/>
      <c r="AI46" s="60"/>
      <c r="AJ46" s="62">
        <v>1</v>
      </c>
      <c r="AK46" s="55"/>
      <c r="AL46" s="62"/>
      <c r="AM46" s="62"/>
      <c r="AN46" s="27">
        <v>1</v>
      </c>
      <c r="AO46" s="27">
        <v>1</v>
      </c>
      <c r="AP46" s="27"/>
      <c r="AQ46" s="27"/>
      <c r="AR46" s="37"/>
      <c r="AS46" s="28">
        <f t="shared" si="12"/>
        <v>0</v>
      </c>
      <c r="AT46" s="37"/>
      <c r="AU46" s="43">
        <f t="shared" si="13"/>
        <v>2</v>
      </c>
      <c r="AW46" s="43">
        <f t="shared" si="14"/>
        <v>5</v>
      </c>
      <c r="AY46" s="43">
        <f t="shared" si="15"/>
        <v>3</v>
      </c>
      <c r="BA46" s="43">
        <f t="shared" si="16"/>
        <v>0</v>
      </c>
      <c r="BC46" s="10">
        <f t="shared" si="17"/>
        <v>10</v>
      </c>
    </row>
    <row r="47" spans="1:57" ht="14.4" x14ac:dyDescent="0.3">
      <c r="A47" s="47" t="s">
        <v>76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51"/>
      <c r="O47" s="49"/>
      <c r="P47" s="49"/>
      <c r="Q47" s="5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27"/>
      <c r="AE47" s="27"/>
      <c r="AF47" s="27"/>
      <c r="AG47" s="60"/>
      <c r="AH47" s="62"/>
      <c r="AI47" s="60">
        <v>1</v>
      </c>
      <c r="AJ47" s="62"/>
      <c r="AK47" s="55"/>
      <c r="AL47" s="62"/>
      <c r="AM47" s="62"/>
      <c r="AN47" s="27">
        <v>1</v>
      </c>
      <c r="AO47" s="27"/>
      <c r="AP47" s="27"/>
      <c r="AQ47" s="27"/>
      <c r="AR47" s="37"/>
      <c r="AS47" s="28">
        <f t="shared" si="12"/>
        <v>0</v>
      </c>
      <c r="AT47" s="37"/>
      <c r="AU47" s="43">
        <f t="shared" si="13"/>
        <v>0</v>
      </c>
      <c r="AW47" s="43">
        <f t="shared" si="14"/>
        <v>0</v>
      </c>
      <c r="AY47" s="43">
        <f t="shared" si="15"/>
        <v>2</v>
      </c>
      <c r="BA47" s="43">
        <f t="shared" si="16"/>
        <v>0</v>
      </c>
      <c r="BC47" s="10">
        <f t="shared" si="17"/>
        <v>2</v>
      </c>
    </row>
    <row r="48" spans="1:57" ht="14.4" x14ac:dyDescent="0.3">
      <c r="A48" s="47" t="s">
        <v>77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51"/>
      <c r="O48" s="49">
        <v>1</v>
      </c>
      <c r="P48" s="49"/>
      <c r="Q48" s="5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27"/>
      <c r="AE48" s="27"/>
      <c r="AF48" s="27"/>
      <c r="AG48" s="60"/>
      <c r="AH48" s="62"/>
      <c r="AI48" s="60"/>
      <c r="AJ48" s="62"/>
      <c r="AK48" s="55"/>
      <c r="AL48" s="62"/>
      <c r="AM48" s="62"/>
      <c r="AN48" s="27"/>
      <c r="AO48" s="27">
        <v>4</v>
      </c>
      <c r="AP48" s="27"/>
      <c r="AQ48" s="27"/>
      <c r="AR48" s="37"/>
      <c r="AS48" s="28">
        <f t="shared" si="12"/>
        <v>0</v>
      </c>
      <c r="AT48" s="37"/>
      <c r="AU48" s="43">
        <f t="shared" si="13"/>
        <v>1</v>
      </c>
      <c r="AW48" s="43">
        <f t="shared" si="14"/>
        <v>0</v>
      </c>
      <c r="AY48" s="43">
        <f t="shared" si="15"/>
        <v>4</v>
      </c>
      <c r="BA48" s="43">
        <f t="shared" si="16"/>
        <v>0</v>
      </c>
      <c r="BC48" s="10">
        <f t="shared" si="17"/>
        <v>5</v>
      </c>
    </row>
    <row r="49" spans="1:55" ht="14.4" x14ac:dyDescent="0.3">
      <c r="A49" s="21" t="s">
        <v>78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51"/>
      <c r="O49" s="49"/>
      <c r="P49" s="49"/>
      <c r="Q49" s="5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27"/>
      <c r="AE49" s="27"/>
      <c r="AF49" s="27"/>
      <c r="AG49" s="60"/>
      <c r="AH49" s="62"/>
      <c r="AI49" s="60"/>
      <c r="AJ49" s="62"/>
      <c r="AK49" s="55"/>
      <c r="AL49" s="62"/>
      <c r="AM49" s="62"/>
      <c r="AN49" s="27"/>
      <c r="AO49" s="27"/>
      <c r="AP49" s="27"/>
      <c r="AQ49" s="27"/>
      <c r="AR49" s="37"/>
      <c r="AS49" s="28">
        <f t="shared" si="12"/>
        <v>0</v>
      </c>
      <c r="AT49" s="37"/>
      <c r="AU49" s="43">
        <f t="shared" si="13"/>
        <v>0</v>
      </c>
      <c r="AW49" s="43">
        <f t="shared" si="14"/>
        <v>0</v>
      </c>
      <c r="AY49" s="43">
        <f t="shared" si="15"/>
        <v>0</v>
      </c>
      <c r="BA49" s="43">
        <f t="shared" si="16"/>
        <v>0</v>
      </c>
      <c r="BC49" s="10">
        <f t="shared" si="17"/>
        <v>0</v>
      </c>
    </row>
    <row r="50" spans="1:55" ht="14.4" x14ac:dyDescent="0.3">
      <c r="A50" s="21" t="s">
        <v>79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>
        <v>1</v>
      </c>
      <c r="N50" s="51">
        <v>1</v>
      </c>
      <c r="O50" s="49"/>
      <c r="P50" s="49"/>
      <c r="Q50" s="54"/>
      <c r="R50" s="4">
        <v>1</v>
      </c>
      <c r="S50" s="4"/>
      <c r="T50" s="4"/>
      <c r="U50" s="4"/>
      <c r="V50" s="4"/>
      <c r="W50" s="4"/>
      <c r="X50" s="4"/>
      <c r="Y50" s="4"/>
      <c r="Z50" s="4"/>
      <c r="AA50" s="4"/>
      <c r="AB50" s="4"/>
      <c r="AC50" s="4">
        <v>1</v>
      </c>
      <c r="AD50" s="27"/>
      <c r="AE50" s="27"/>
      <c r="AF50" s="27"/>
      <c r="AG50" s="60">
        <v>1</v>
      </c>
      <c r="AH50" s="62"/>
      <c r="AI50" s="60">
        <v>1</v>
      </c>
      <c r="AJ50" s="62"/>
      <c r="AK50" s="55"/>
      <c r="AL50" s="62"/>
      <c r="AM50" s="62"/>
      <c r="AN50" s="27">
        <v>2</v>
      </c>
      <c r="AO50" s="27">
        <v>1</v>
      </c>
      <c r="AP50" s="27"/>
      <c r="AQ50" s="27"/>
      <c r="AR50" s="37"/>
      <c r="AS50" s="28">
        <f t="shared" si="12"/>
        <v>0</v>
      </c>
      <c r="AT50" s="37"/>
      <c r="AU50" s="43">
        <f t="shared" si="13"/>
        <v>2</v>
      </c>
      <c r="AW50" s="43">
        <f t="shared" si="14"/>
        <v>1</v>
      </c>
      <c r="AY50" s="43">
        <f t="shared" si="15"/>
        <v>5</v>
      </c>
      <c r="BA50" s="43">
        <f t="shared" si="16"/>
        <v>0</v>
      </c>
      <c r="BC50" s="10">
        <f t="shared" si="17"/>
        <v>8</v>
      </c>
    </row>
    <row r="51" spans="1:55" thickBot="1" x14ac:dyDescent="0.35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9">
        <f>SUM(AS36:AS45)</f>
        <v>23</v>
      </c>
      <c r="AT51" s="37"/>
      <c r="AU51" s="44">
        <f>SUM(AU36:AU49)</f>
        <v>70</v>
      </c>
      <c r="AW51" s="44">
        <f>SUM(AW36:AW50)</f>
        <v>71</v>
      </c>
      <c r="AY51" s="61">
        <f>SUM(AY36:AY50)</f>
        <v>110</v>
      </c>
      <c r="BA51" s="44">
        <f>SUM(BA36:BA50)</f>
        <v>3</v>
      </c>
      <c r="BC51" s="24">
        <f>SUM(BC36:BC49)</f>
        <v>271</v>
      </c>
    </row>
    <row r="52" spans="1:55" ht="28.8" x14ac:dyDescent="0.3">
      <c r="A52" s="19" t="s">
        <v>30</v>
      </c>
      <c r="B52" s="22">
        <v>44896</v>
      </c>
      <c r="C52" s="22">
        <v>44927</v>
      </c>
      <c r="D52" s="22">
        <v>44958</v>
      </c>
      <c r="E52" s="22">
        <v>44986</v>
      </c>
      <c r="F52" s="22">
        <v>45017</v>
      </c>
      <c r="G52" s="22">
        <v>45047</v>
      </c>
      <c r="H52" s="22">
        <v>45078</v>
      </c>
      <c r="I52" s="22">
        <v>45108</v>
      </c>
      <c r="J52" s="22">
        <v>45139</v>
      </c>
      <c r="K52" s="22">
        <v>45170</v>
      </c>
      <c r="L52" s="22">
        <v>45200</v>
      </c>
      <c r="M52" s="22">
        <v>45231</v>
      </c>
      <c r="N52" s="50">
        <v>45261</v>
      </c>
      <c r="O52" s="48">
        <v>45315</v>
      </c>
      <c r="P52" s="48">
        <v>45346</v>
      </c>
      <c r="Q52" s="53">
        <v>45375</v>
      </c>
      <c r="R52" s="53">
        <v>45406</v>
      </c>
      <c r="S52" s="53">
        <v>45436</v>
      </c>
      <c r="T52" s="22">
        <v>45444</v>
      </c>
      <c r="U52" s="22">
        <v>45474</v>
      </c>
      <c r="V52" s="22">
        <v>45505</v>
      </c>
      <c r="W52" s="22">
        <v>45536</v>
      </c>
      <c r="X52" s="22">
        <v>45566</v>
      </c>
      <c r="Y52" s="22">
        <v>45597</v>
      </c>
      <c r="Z52" s="22">
        <v>45627</v>
      </c>
      <c r="AA52" s="22">
        <v>45658</v>
      </c>
      <c r="AB52" s="22">
        <v>45689</v>
      </c>
      <c r="AC52" s="22">
        <v>45717</v>
      </c>
      <c r="AD52" s="56">
        <v>45772</v>
      </c>
      <c r="AE52" s="22">
        <v>45802</v>
      </c>
      <c r="AF52" s="22">
        <v>45833</v>
      </c>
      <c r="AG52" s="50">
        <v>45863</v>
      </c>
      <c r="AH52" s="53">
        <v>45894</v>
      </c>
      <c r="AI52" s="50">
        <v>45901</v>
      </c>
      <c r="AJ52" s="48">
        <v>45955</v>
      </c>
      <c r="AK52" s="56">
        <v>46351</v>
      </c>
      <c r="AL52" s="59">
        <v>46381</v>
      </c>
      <c r="AM52" s="81">
        <v>46048</v>
      </c>
      <c r="AN52" s="80">
        <v>46054</v>
      </c>
      <c r="AO52" s="80">
        <v>46082</v>
      </c>
      <c r="AP52" s="80">
        <v>46113</v>
      </c>
      <c r="AQ52" s="80">
        <v>46143</v>
      </c>
      <c r="AR52" s="36"/>
      <c r="AS52" s="38" t="s">
        <v>61</v>
      </c>
      <c r="AT52" s="36"/>
      <c r="AU52" s="42" t="s">
        <v>62</v>
      </c>
      <c r="AW52" s="42" t="s">
        <v>63</v>
      </c>
      <c r="AY52" s="42" t="s">
        <v>64</v>
      </c>
      <c r="BA52" s="42" t="s">
        <v>99</v>
      </c>
      <c r="BC52" s="20" t="s">
        <v>8</v>
      </c>
    </row>
    <row r="53" spans="1:55" ht="14.4" x14ac:dyDescent="0.3">
      <c r="A53" s="21" t="s">
        <v>65</v>
      </c>
      <c r="B53" s="4">
        <v>5</v>
      </c>
      <c r="C53" s="4">
        <v>5</v>
      </c>
      <c r="D53" s="4">
        <v>4</v>
      </c>
      <c r="E53" s="4"/>
      <c r="F53" s="4">
        <v>3</v>
      </c>
      <c r="G53" s="4">
        <v>2</v>
      </c>
      <c r="H53" s="4"/>
      <c r="I53" s="4">
        <v>2</v>
      </c>
      <c r="J53" s="4">
        <v>5</v>
      </c>
      <c r="K53" s="4">
        <v>3</v>
      </c>
      <c r="L53" s="4">
        <v>2</v>
      </c>
      <c r="M53" s="4">
        <v>3</v>
      </c>
      <c r="N53" s="51">
        <v>3</v>
      </c>
      <c r="O53" s="49">
        <v>3</v>
      </c>
      <c r="P53" s="49">
        <v>2</v>
      </c>
      <c r="Q53" s="54">
        <v>4</v>
      </c>
      <c r="R53" s="4">
        <v>7</v>
      </c>
      <c r="S53" s="4"/>
      <c r="T53" s="4"/>
      <c r="U53" s="4">
        <v>1</v>
      </c>
      <c r="V53" s="4">
        <v>2</v>
      </c>
      <c r="W53" s="4">
        <v>1</v>
      </c>
      <c r="X53" s="4"/>
      <c r="Y53" s="4">
        <v>1</v>
      </c>
      <c r="Z53" s="4">
        <v>2</v>
      </c>
      <c r="AA53" s="4"/>
      <c r="AB53" s="4"/>
      <c r="AC53" s="4"/>
      <c r="AD53" s="27">
        <v>2</v>
      </c>
      <c r="AE53" s="27">
        <v>2</v>
      </c>
      <c r="AF53" s="27"/>
      <c r="AG53" s="60">
        <v>1</v>
      </c>
      <c r="AH53" s="62">
        <v>2</v>
      </c>
      <c r="AI53" s="60"/>
      <c r="AJ53" s="62">
        <v>3</v>
      </c>
      <c r="AK53" s="55">
        <v>3</v>
      </c>
      <c r="AL53" s="62">
        <v>2</v>
      </c>
      <c r="AM53" s="62">
        <v>1</v>
      </c>
      <c r="AN53" s="27">
        <v>2</v>
      </c>
      <c r="AO53" s="27"/>
      <c r="AP53" s="27">
        <v>3</v>
      </c>
      <c r="AQ53" s="27">
        <v>2</v>
      </c>
      <c r="AR53" s="37"/>
      <c r="AS53" s="28">
        <f t="shared" ref="AS53:AS67" si="18">SUM(B53:E53)</f>
        <v>14</v>
      </c>
      <c r="AT53" s="37"/>
      <c r="AU53" s="43">
        <f t="shared" ref="AU53:AU67" si="19">SUM(F53:Q53)</f>
        <v>32</v>
      </c>
      <c r="AW53" s="43">
        <f>S53+T53+U53+V53+W53+X53+Y53+Z53+AA53+AB53+AC53+AD53</f>
        <v>9</v>
      </c>
      <c r="AY53" s="43">
        <f>AD53+AE53+AF53+AG53+AH53+AI53+AJ53+AK53+AL53+AM53+AN53+AO53</f>
        <v>18</v>
      </c>
      <c r="BA53" s="43">
        <f>AP53+AQ53</f>
        <v>5</v>
      </c>
      <c r="BC53" s="10">
        <f>AS53+AU53+AW53+AY53+BA53</f>
        <v>78</v>
      </c>
    </row>
    <row r="54" spans="1:55" ht="14.4" x14ac:dyDescent="0.3">
      <c r="A54" s="21" t="s">
        <v>66</v>
      </c>
      <c r="B54" s="4"/>
      <c r="C54" s="4"/>
      <c r="D54" s="4"/>
      <c r="E54" s="4"/>
      <c r="F54" s="4"/>
      <c r="G54" s="4"/>
      <c r="H54" s="4"/>
      <c r="I54" s="4">
        <v>1</v>
      </c>
      <c r="J54" s="4"/>
      <c r="K54" s="4"/>
      <c r="L54" s="4"/>
      <c r="M54" s="4"/>
      <c r="N54" s="51"/>
      <c r="O54" s="49"/>
      <c r="P54" s="49"/>
      <c r="Q54" s="5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27"/>
      <c r="AE54" s="27"/>
      <c r="AF54" s="27"/>
      <c r="AG54" s="60">
        <v>2</v>
      </c>
      <c r="AH54" s="62"/>
      <c r="AI54" s="60"/>
      <c r="AJ54" s="62"/>
      <c r="AK54" s="55"/>
      <c r="AL54" s="62"/>
      <c r="AM54" s="62"/>
      <c r="AN54" s="27">
        <v>1</v>
      </c>
      <c r="AO54" s="27"/>
      <c r="AP54" s="27"/>
      <c r="AQ54" s="27"/>
      <c r="AR54" s="37"/>
      <c r="AS54" s="28">
        <f t="shared" si="18"/>
        <v>0</v>
      </c>
      <c r="AT54" s="37"/>
      <c r="AU54" s="43">
        <f t="shared" si="19"/>
        <v>1</v>
      </c>
      <c r="AW54" s="43">
        <f t="shared" ref="AW54:AW67" si="20">S54+T54+U54+V54+W54+X54+Y54+Z54+AA54+AB54+AC54+AD54</f>
        <v>0</v>
      </c>
      <c r="AY54" s="43">
        <f t="shared" ref="AY54:AY67" si="21">AD54+AE54+AF54+AG54+AH54+AI54+AJ54+AK54+AL54+AM54+AN54+AO54</f>
        <v>3</v>
      </c>
      <c r="BA54" s="43">
        <f t="shared" ref="BA54:BA66" si="22">AP54+AQ54</f>
        <v>0</v>
      </c>
      <c r="BC54" s="10">
        <f t="shared" ref="BC54:BC67" si="23">AS54+AU54+AW54+AY54+BA54</f>
        <v>4</v>
      </c>
    </row>
    <row r="55" spans="1:55" ht="14.4" x14ac:dyDescent="0.3">
      <c r="A55" s="21" t="s">
        <v>67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51"/>
      <c r="O55" s="49"/>
      <c r="P55" s="49"/>
      <c r="Q55" s="5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27"/>
      <c r="AE55" s="27"/>
      <c r="AF55" s="27"/>
      <c r="AG55" s="60"/>
      <c r="AH55" s="62"/>
      <c r="AI55" s="60"/>
      <c r="AJ55" s="62"/>
      <c r="AK55" s="55"/>
      <c r="AL55" s="62"/>
      <c r="AM55" s="62"/>
      <c r="AN55" s="27"/>
      <c r="AO55" s="27"/>
      <c r="AP55" s="27"/>
      <c r="AQ55" s="27"/>
      <c r="AR55" s="37"/>
      <c r="AS55" s="28">
        <f t="shared" si="18"/>
        <v>0</v>
      </c>
      <c r="AT55" s="37"/>
      <c r="AU55" s="43">
        <f t="shared" si="19"/>
        <v>0</v>
      </c>
      <c r="AW55" s="43">
        <f t="shared" si="20"/>
        <v>0</v>
      </c>
      <c r="AY55" s="43">
        <f t="shared" si="21"/>
        <v>0</v>
      </c>
      <c r="BA55" s="43">
        <f t="shared" si="22"/>
        <v>0</v>
      </c>
      <c r="BC55" s="10">
        <f t="shared" si="23"/>
        <v>0</v>
      </c>
    </row>
    <row r="56" spans="1:55" ht="14.4" x14ac:dyDescent="0.3">
      <c r="A56" s="21" t="s">
        <v>68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51"/>
      <c r="O56" s="49"/>
      <c r="P56" s="49"/>
      <c r="Q56" s="5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27"/>
      <c r="AE56" s="27"/>
      <c r="AF56" s="27"/>
      <c r="AG56" s="60"/>
      <c r="AH56" s="62"/>
      <c r="AI56" s="60"/>
      <c r="AJ56" s="62"/>
      <c r="AK56" s="55"/>
      <c r="AL56" s="62"/>
      <c r="AM56" s="62"/>
      <c r="AN56" s="27"/>
      <c r="AO56" s="27"/>
      <c r="AP56" s="27"/>
      <c r="AQ56" s="27"/>
      <c r="AR56" s="37"/>
      <c r="AS56" s="28">
        <f t="shared" si="18"/>
        <v>0</v>
      </c>
      <c r="AT56" s="37"/>
      <c r="AU56" s="43">
        <f t="shared" si="19"/>
        <v>0</v>
      </c>
      <c r="AW56" s="43">
        <f t="shared" si="20"/>
        <v>0</v>
      </c>
      <c r="AY56" s="43">
        <f t="shared" si="21"/>
        <v>0</v>
      </c>
      <c r="BA56" s="43">
        <f t="shared" si="22"/>
        <v>0</v>
      </c>
      <c r="BC56" s="10">
        <f t="shared" si="23"/>
        <v>0</v>
      </c>
    </row>
    <row r="57" spans="1:55" ht="14.4" x14ac:dyDescent="0.3">
      <c r="A57" s="21" t="s">
        <v>69</v>
      </c>
      <c r="B57" s="4"/>
      <c r="C57" s="4"/>
      <c r="D57" s="4"/>
      <c r="E57" s="4"/>
      <c r="F57" s="4"/>
      <c r="G57" s="4"/>
      <c r="H57" s="4"/>
      <c r="I57" s="4"/>
      <c r="J57" s="4"/>
      <c r="K57" s="4">
        <v>2</v>
      </c>
      <c r="L57" s="4"/>
      <c r="M57" s="4"/>
      <c r="N57" s="51"/>
      <c r="O57" s="49">
        <v>1</v>
      </c>
      <c r="P57" s="49"/>
      <c r="Q57" s="54"/>
      <c r="R57" s="4"/>
      <c r="S57" s="4">
        <v>2</v>
      </c>
      <c r="T57" s="4">
        <v>1</v>
      </c>
      <c r="U57" s="4"/>
      <c r="V57" s="4"/>
      <c r="W57" s="4"/>
      <c r="X57" s="4"/>
      <c r="Y57" s="4"/>
      <c r="Z57" s="4"/>
      <c r="AA57" s="4"/>
      <c r="AB57" s="4"/>
      <c r="AC57" s="4"/>
      <c r="AD57" s="27"/>
      <c r="AE57" s="27"/>
      <c r="AF57" s="27"/>
      <c r="AG57" s="60"/>
      <c r="AH57" s="62"/>
      <c r="AI57" s="60"/>
      <c r="AJ57" s="62"/>
      <c r="AK57" s="55"/>
      <c r="AL57" s="62"/>
      <c r="AM57" s="62"/>
      <c r="AN57" s="27"/>
      <c r="AO57" s="27"/>
      <c r="AP57" s="27"/>
      <c r="AQ57" s="27"/>
      <c r="AR57" s="37"/>
      <c r="AS57" s="28">
        <f t="shared" si="18"/>
        <v>0</v>
      </c>
      <c r="AT57" s="37"/>
      <c r="AU57" s="43">
        <f t="shared" si="19"/>
        <v>3</v>
      </c>
      <c r="AW57" s="43">
        <f t="shared" si="20"/>
        <v>3</v>
      </c>
      <c r="AY57" s="43">
        <f t="shared" si="21"/>
        <v>0</v>
      </c>
      <c r="BA57" s="43">
        <f t="shared" si="22"/>
        <v>0</v>
      </c>
      <c r="BC57" s="10">
        <f t="shared" si="23"/>
        <v>6</v>
      </c>
    </row>
    <row r="58" spans="1:55" ht="14.4" x14ac:dyDescent="0.3">
      <c r="A58" s="21" t="s">
        <v>70</v>
      </c>
      <c r="B58" s="4"/>
      <c r="C58" s="4"/>
      <c r="D58" s="4">
        <v>2</v>
      </c>
      <c r="E58" s="4"/>
      <c r="F58" s="4">
        <v>2</v>
      </c>
      <c r="G58" s="4"/>
      <c r="H58" s="4"/>
      <c r="I58" s="4"/>
      <c r="J58" s="4"/>
      <c r="K58" s="4">
        <v>1</v>
      </c>
      <c r="L58" s="4"/>
      <c r="M58" s="4"/>
      <c r="N58" s="51">
        <v>2</v>
      </c>
      <c r="O58" s="49"/>
      <c r="P58" s="49"/>
      <c r="Q58" s="5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27"/>
      <c r="AE58" s="27"/>
      <c r="AF58" s="27"/>
      <c r="AG58" s="60"/>
      <c r="AH58" s="62"/>
      <c r="AI58" s="60"/>
      <c r="AJ58" s="62"/>
      <c r="AK58" s="55"/>
      <c r="AL58" s="62"/>
      <c r="AM58" s="62"/>
      <c r="AN58" s="27"/>
      <c r="AO58" s="27"/>
      <c r="AP58" s="27"/>
      <c r="AQ58" s="27"/>
      <c r="AR58" s="37"/>
      <c r="AS58" s="28">
        <f t="shared" si="18"/>
        <v>2</v>
      </c>
      <c r="AT58" s="37"/>
      <c r="AU58" s="43">
        <f t="shared" si="19"/>
        <v>5</v>
      </c>
      <c r="AW58" s="43">
        <f t="shared" si="20"/>
        <v>0</v>
      </c>
      <c r="AY58" s="43">
        <f t="shared" si="21"/>
        <v>0</v>
      </c>
      <c r="BA58" s="43">
        <f t="shared" si="22"/>
        <v>0</v>
      </c>
      <c r="BC58" s="10">
        <f t="shared" si="23"/>
        <v>7</v>
      </c>
    </row>
    <row r="59" spans="1:55" ht="14.4" x14ac:dyDescent="0.3">
      <c r="A59" s="21" t="s">
        <v>71</v>
      </c>
      <c r="B59" s="4"/>
      <c r="C59" s="4"/>
      <c r="D59" s="4">
        <v>2</v>
      </c>
      <c r="E59" s="4"/>
      <c r="F59" s="4"/>
      <c r="G59" s="4"/>
      <c r="H59" s="4"/>
      <c r="I59" s="4"/>
      <c r="J59" s="4"/>
      <c r="K59" s="4"/>
      <c r="L59" s="4"/>
      <c r="M59" s="4"/>
      <c r="N59" s="51"/>
      <c r="O59" s="49"/>
      <c r="P59" s="49"/>
      <c r="Q59" s="54">
        <v>1</v>
      </c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27"/>
      <c r="AE59" s="27"/>
      <c r="AF59" s="27"/>
      <c r="AG59" s="60"/>
      <c r="AH59" s="62"/>
      <c r="AI59" s="60"/>
      <c r="AJ59" s="62"/>
      <c r="AK59" s="55"/>
      <c r="AL59" s="62"/>
      <c r="AM59" s="62"/>
      <c r="AN59" s="27"/>
      <c r="AO59" s="27"/>
      <c r="AP59" s="27"/>
      <c r="AQ59" s="27"/>
      <c r="AR59" s="37"/>
      <c r="AS59" s="28">
        <f t="shared" si="18"/>
        <v>2</v>
      </c>
      <c r="AT59" s="37"/>
      <c r="AU59" s="43">
        <f t="shared" si="19"/>
        <v>1</v>
      </c>
      <c r="AW59" s="43">
        <f t="shared" si="20"/>
        <v>0</v>
      </c>
      <c r="AY59" s="43">
        <f t="shared" si="21"/>
        <v>0</v>
      </c>
      <c r="BA59" s="43">
        <f t="shared" si="22"/>
        <v>0</v>
      </c>
      <c r="BC59" s="10">
        <f t="shared" si="23"/>
        <v>3</v>
      </c>
    </row>
    <row r="60" spans="1:55" ht="14.4" x14ac:dyDescent="0.3">
      <c r="A60" s="21" t="s">
        <v>72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51"/>
      <c r="O60" s="49"/>
      <c r="P60" s="49"/>
      <c r="Q60" s="5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27"/>
      <c r="AE60" s="27"/>
      <c r="AF60" s="27"/>
      <c r="AG60" s="60"/>
      <c r="AH60" s="62"/>
      <c r="AI60" s="60"/>
      <c r="AJ60" s="62"/>
      <c r="AK60" s="55"/>
      <c r="AL60" s="62"/>
      <c r="AM60" s="62"/>
      <c r="AN60" s="27"/>
      <c r="AO60" s="27"/>
      <c r="AP60" s="27"/>
      <c r="AQ60" s="27"/>
      <c r="AR60" s="37"/>
      <c r="AS60" s="28">
        <f t="shared" si="18"/>
        <v>0</v>
      </c>
      <c r="AT60" s="37"/>
      <c r="AU60" s="43">
        <f t="shared" si="19"/>
        <v>0</v>
      </c>
      <c r="AW60" s="43">
        <f t="shared" si="20"/>
        <v>0</v>
      </c>
      <c r="AY60" s="43">
        <f t="shared" si="21"/>
        <v>0</v>
      </c>
      <c r="BA60" s="43">
        <f t="shared" si="22"/>
        <v>0</v>
      </c>
      <c r="BC60" s="10">
        <f t="shared" si="23"/>
        <v>0</v>
      </c>
    </row>
    <row r="61" spans="1:55" ht="14.4" x14ac:dyDescent="0.3">
      <c r="A61" s="21" t="s">
        <v>73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51"/>
      <c r="O61" s="49"/>
      <c r="P61" s="49"/>
      <c r="Q61" s="5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27"/>
      <c r="AE61" s="27"/>
      <c r="AF61" s="27"/>
      <c r="AG61" s="60"/>
      <c r="AH61" s="62"/>
      <c r="AI61" s="60"/>
      <c r="AJ61" s="62"/>
      <c r="AK61" s="55"/>
      <c r="AL61" s="62"/>
      <c r="AM61" s="62"/>
      <c r="AN61" s="27"/>
      <c r="AO61" s="27"/>
      <c r="AP61" s="27"/>
      <c r="AQ61" s="27"/>
      <c r="AR61" s="37"/>
      <c r="AS61" s="28">
        <f t="shared" si="18"/>
        <v>0</v>
      </c>
      <c r="AT61" s="37"/>
      <c r="AU61" s="43">
        <f t="shared" si="19"/>
        <v>0</v>
      </c>
      <c r="AW61" s="43">
        <f t="shared" si="20"/>
        <v>0</v>
      </c>
      <c r="AY61" s="43">
        <f t="shared" si="21"/>
        <v>0</v>
      </c>
      <c r="BA61" s="43">
        <f t="shared" si="22"/>
        <v>0</v>
      </c>
      <c r="BC61" s="10">
        <f t="shared" si="23"/>
        <v>0</v>
      </c>
    </row>
    <row r="62" spans="1:55" ht="14.4" x14ac:dyDescent="0.3">
      <c r="A62" s="21" t="s">
        <v>74</v>
      </c>
      <c r="B62" s="4"/>
      <c r="C62" s="4"/>
      <c r="D62" s="4"/>
      <c r="E62" s="4"/>
      <c r="F62" s="4"/>
      <c r="G62" s="4"/>
      <c r="H62" s="4"/>
      <c r="I62" s="4"/>
      <c r="J62" s="4">
        <v>1</v>
      </c>
      <c r="K62" s="4"/>
      <c r="L62" s="4"/>
      <c r="M62" s="4"/>
      <c r="N62" s="51"/>
      <c r="O62" s="49"/>
      <c r="P62" s="49"/>
      <c r="Q62" s="54">
        <v>1</v>
      </c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27"/>
      <c r="AE62" s="27"/>
      <c r="AF62" s="27"/>
      <c r="AG62" s="60"/>
      <c r="AH62" s="62"/>
      <c r="AI62" s="60"/>
      <c r="AJ62" s="62"/>
      <c r="AK62" s="55"/>
      <c r="AL62" s="62"/>
      <c r="AM62" s="62"/>
      <c r="AN62" s="27"/>
      <c r="AO62" s="27"/>
      <c r="AP62" s="27"/>
      <c r="AQ62" s="27"/>
      <c r="AR62" s="37"/>
      <c r="AS62" s="28">
        <f t="shared" si="18"/>
        <v>0</v>
      </c>
      <c r="AT62" s="37"/>
      <c r="AU62" s="43">
        <f t="shared" si="19"/>
        <v>2</v>
      </c>
      <c r="AW62" s="43">
        <f t="shared" si="20"/>
        <v>0</v>
      </c>
      <c r="AY62" s="43">
        <f t="shared" si="21"/>
        <v>0</v>
      </c>
      <c r="BA62" s="43">
        <f t="shared" si="22"/>
        <v>0</v>
      </c>
      <c r="BC62" s="10">
        <f t="shared" si="23"/>
        <v>2</v>
      </c>
    </row>
    <row r="63" spans="1:55" ht="14.4" x14ac:dyDescent="0.3">
      <c r="A63" s="21" t="s">
        <v>75</v>
      </c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52"/>
      <c r="O63" s="49"/>
      <c r="P63" s="49"/>
      <c r="Q63" s="5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27"/>
      <c r="AE63" s="27"/>
      <c r="AF63" s="27"/>
      <c r="AG63" s="60"/>
      <c r="AH63" s="62"/>
      <c r="AI63" s="60"/>
      <c r="AJ63" s="62"/>
      <c r="AK63" s="55"/>
      <c r="AL63" s="62"/>
      <c r="AM63" s="62"/>
      <c r="AN63" s="27"/>
      <c r="AO63" s="27"/>
      <c r="AP63" s="27"/>
      <c r="AQ63" s="27"/>
      <c r="AR63" s="37"/>
      <c r="AS63" s="28">
        <f t="shared" si="18"/>
        <v>0</v>
      </c>
      <c r="AT63" s="37"/>
      <c r="AU63" s="43">
        <f t="shared" si="19"/>
        <v>0</v>
      </c>
      <c r="AW63" s="43">
        <f t="shared" si="20"/>
        <v>0</v>
      </c>
      <c r="AY63" s="43">
        <f t="shared" si="21"/>
        <v>0</v>
      </c>
      <c r="BA63" s="43">
        <f t="shared" si="22"/>
        <v>0</v>
      </c>
      <c r="BC63" s="10">
        <f t="shared" si="23"/>
        <v>0</v>
      </c>
    </row>
    <row r="64" spans="1:55" ht="14.4" x14ac:dyDescent="0.3">
      <c r="A64" s="47" t="s">
        <v>76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51">
        <v>1</v>
      </c>
      <c r="O64" s="49"/>
      <c r="P64" s="49"/>
      <c r="Q64" s="5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27"/>
      <c r="AE64" s="27"/>
      <c r="AF64" s="27"/>
      <c r="AG64" s="60"/>
      <c r="AH64" s="62"/>
      <c r="AI64" s="60"/>
      <c r="AJ64" s="62"/>
      <c r="AK64" s="55"/>
      <c r="AL64" s="62"/>
      <c r="AM64" s="62"/>
      <c r="AN64" s="27"/>
      <c r="AO64" s="27"/>
      <c r="AP64" s="27"/>
      <c r="AQ64" s="27"/>
      <c r="AR64" s="37"/>
      <c r="AS64" s="28">
        <f t="shared" si="18"/>
        <v>0</v>
      </c>
      <c r="AT64" s="37"/>
      <c r="AU64" s="43">
        <f t="shared" si="19"/>
        <v>1</v>
      </c>
      <c r="AW64" s="43">
        <f t="shared" si="20"/>
        <v>0</v>
      </c>
      <c r="AY64" s="43">
        <f t="shared" si="21"/>
        <v>0</v>
      </c>
      <c r="BA64" s="43">
        <f t="shared" si="22"/>
        <v>0</v>
      </c>
      <c r="BC64" s="10">
        <f t="shared" si="23"/>
        <v>1</v>
      </c>
    </row>
    <row r="65" spans="1:55" ht="14.4" x14ac:dyDescent="0.3">
      <c r="A65" s="47" t="s">
        <v>77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51"/>
      <c r="O65" s="49">
        <v>1</v>
      </c>
      <c r="P65" s="49"/>
      <c r="Q65" s="5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27"/>
      <c r="AE65" s="27"/>
      <c r="AF65" s="27"/>
      <c r="AG65" s="60"/>
      <c r="AH65" s="62"/>
      <c r="AI65" s="60"/>
      <c r="AJ65" s="62"/>
      <c r="AK65" s="55"/>
      <c r="AL65" s="62"/>
      <c r="AM65" s="62"/>
      <c r="AN65" s="27"/>
      <c r="AO65" s="27"/>
      <c r="AP65" s="27"/>
      <c r="AQ65" s="27"/>
      <c r="AR65" s="37"/>
      <c r="AS65" s="28">
        <f t="shared" si="18"/>
        <v>0</v>
      </c>
      <c r="AT65" s="37"/>
      <c r="AU65" s="43">
        <f t="shared" si="19"/>
        <v>1</v>
      </c>
      <c r="AW65" s="43">
        <f t="shared" si="20"/>
        <v>0</v>
      </c>
      <c r="AY65" s="43">
        <f t="shared" si="21"/>
        <v>0</v>
      </c>
      <c r="BA65" s="43">
        <f t="shared" si="22"/>
        <v>0</v>
      </c>
      <c r="BC65" s="10">
        <f t="shared" si="23"/>
        <v>1</v>
      </c>
    </row>
    <row r="66" spans="1:55" ht="14.4" x14ac:dyDescent="0.3">
      <c r="A66" s="21" t="s">
        <v>78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51"/>
      <c r="O66" s="49"/>
      <c r="P66" s="49"/>
      <c r="Q66" s="5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27"/>
      <c r="AE66" s="27"/>
      <c r="AF66" s="27"/>
      <c r="AG66" s="60"/>
      <c r="AH66" s="62"/>
      <c r="AI66" s="60"/>
      <c r="AJ66" s="62"/>
      <c r="AK66" s="55"/>
      <c r="AL66" s="62"/>
      <c r="AM66" s="62"/>
      <c r="AN66" s="27"/>
      <c r="AO66" s="27"/>
      <c r="AP66" s="27"/>
      <c r="AQ66" s="27"/>
      <c r="AR66" s="37"/>
      <c r="AS66" s="28">
        <f t="shared" si="18"/>
        <v>0</v>
      </c>
      <c r="AT66" s="37"/>
      <c r="AU66" s="43">
        <f t="shared" si="19"/>
        <v>0</v>
      </c>
      <c r="AW66" s="43">
        <f t="shared" si="20"/>
        <v>0</v>
      </c>
      <c r="AY66" s="43">
        <f t="shared" si="21"/>
        <v>0</v>
      </c>
      <c r="BA66" s="43">
        <f t="shared" si="22"/>
        <v>0</v>
      </c>
      <c r="BC66" s="10">
        <f t="shared" si="23"/>
        <v>0</v>
      </c>
    </row>
    <row r="67" spans="1:55" ht="14.4" x14ac:dyDescent="0.3">
      <c r="A67" s="21" t="s">
        <v>79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51"/>
      <c r="O67" s="49"/>
      <c r="P67" s="49"/>
      <c r="Q67" s="5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27"/>
      <c r="AE67" s="27"/>
      <c r="AF67" s="27"/>
      <c r="AG67" s="60"/>
      <c r="AH67" s="62"/>
      <c r="AI67" s="60"/>
      <c r="AJ67" s="62"/>
      <c r="AK67" s="55"/>
      <c r="AL67" s="62"/>
      <c r="AM67" s="62"/>
      <c r="AN67" s="27"/>
      <c r="AO67" s="27"/>
      <c r="AP67" s="27"/>
      <c r="AQ67" s="27"/>
      <c r="AR67" s="37"/>
      <c r="AS67" s="28">
        <f t="shared" si="18"/>
        <v>0</v>
      </c>
      <c r="AT67" s="37"/>
      <c r="AU67" s="43">
        <f t="shared" si="19"/>
        <v>0</v>
      </c>
      <c r="AW67" s="43">
        <f t="shared" si="20"/>
        <v>0</v>
      </c>
      <c r="AY67" s="43">
        <f t="shared" si="21"/>
        <v>0</v>
      </c>
      <c r="BA67" s="43">
        <f t="shared" ref="BA67" si="24">AP67+AQ67</f>
        <v>0</v>
      </c>
      <c r="BC67" s="10">
        <f t="shared" si="23"/>
        <v>0</v>
      </c>
    </row>
    <row r="68" spans="1:55" thickBot="1" x14ac:dyDescent="0.35">
      <c r="A68" s="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9">
        <f>SUM(AS53:AS62)</f>
        <v>18</v>
      </c>
      <c r="AT68" s="37"/>
      <c r="AU68" s="44">
        <f>SUM(AU53:AU66)</f>
        <v>46</v>
      </c>
      <c r="AW68" s="44">
        <f>SUM(AW53:AW67)</f>
        <v>12</v>
      </c>
      <c r="AY68" s="61">
        <f>SUM(AY53:AY67)</f>
        <v>21</v>
      </c>
      <c r="BA68" s="44">
        <f>SUM(BA53:BA67)</f>
        <v>5</v>
      </c>
      <c r="BC68" s="24">
        <f>SUM(BC53:BC66)</f>
        <v>102</v>
      </c>
    </row>
    <row r="69" spans="1:55" ht="28.8" x14ac:dyDescent="0.3">
      <c r="A69" s="19" t="s">
        <v>29</v>
      </c>
      <c r="B69" s="22">
        <v>44896</v>
      </c>
      <c r="C69" s="22">
        <v>44927</v>
      </c>
      <c r="D69" s="22">
        <v>44958</v>
      </c>
      <c r="E69" s="22">
        <v>44986</v>
      </c>
      <c r="F69" s="22">
        <v>45017</v>
      </c>
      <c r="G69" s="22">
        <v>45047</v>
      </c>
      <c r="H69" s="22">
        <v>45078</v>
      </c>
      <c r="I69" s="22">
        <v>45108</v>
      </c>
      <c r="J69" s="22">
        <v>45139</v>
      </c>
      <c r="K69" s="22">
        <v>45170</v>
      </c>
      <c r="L69" s="22">
        <v>45200</v>
      </c>
      <c r="M69" s="22">
        <v>45231</v>
      </c>
      <c r="N69" s="50">
        <v>45261</v>
      </c>
      <c r="O69" s="48">
        <v>45315</v>
      </c>
      <c r="P69" s="48">
        <v>45346</v>
      </c>
      <c r="Q69" s="53">
        <v>45375</v>
      </c>
      <c r="R69" s="53">
        <v>45406</v>
      </c>
      <c r="S69" s="53">
        <v>45436</v>
      </c>
      <c r="T69" s="22">
        <v>45444</v>
      </c>
      <c r="U69" s="22">
        <v>45474</v>
      </c>
      <c r="V69" s="22">
        <v>45505</v>
      </c>
      <c r="W69" s="22">
        <v>45536</v>
      </c>
      <c r="X69" s="22">
        <v>45566</v>
      </c>
      <c r="Y69" s="22">
        <v>45597</v>
      </c>
      <c r="Z69" s="22">
        <v>45627</v>
      </c>
      <c r="AA69" s="22">
        <v>45658</v>
      </c>
      <c r="AB69" s="22">
        <v>45689</v>
      </c>
      <c r="AC69" s="50">
        <v>45717</v>
      </c>
      <c r="AD69" s="48">
        <v>45772</v>
      </c>
      <c r="AE69" s="22">
        <v>45802</v>
      </c>
      <c r="AF69" s="22">
        <v>45833</v>
      </c>
      <c r="AG69" s="50">
        <v>45863</v>
      </c>
      <c r="AH69" s="53">
        <v>45894</v>
      </c>
      <c r="AI69" s="48">
        <v>45901</v>
      </c>
      <c r="AJ69" s="48">
        <v>45955</v>
      </c>
      <c r="AK69" s="56">
        <v>46351</v>
      </c>
      <c r="AL69" s="59">
        <v>46381</v>
      </c>
      <c r="AM69" s="81">
        <v>46048</v>
      </c>
      <c r="AN69" s="80">
        <v>46054</v>
      </c>
      <c r="AO69" s="80">
        <v>46082</v>
      </c>
      <c r="AP69" s="80">
        <v>46113</v>
      </c>
      <c r="AQ69" s="80">
        <v>46143</v>
      </c>
      <c r="AR69" s="36"/>
      <c r="AS69" s="38" t="s">
        <v>61</v>
      </c>
      <c r="AT69" s="36"/>
      <c r="AU69" s="42" t="s">
        <v>62</v>
      </c>
      <c r="AW69" s="42" t="s">
        <v>63</v>
      </c>
      <c r="AY69" s="42" t="s">
        <v>64</v>
      </c>
      <c r="BA69" s="42" t="s">
        <v>99</v>
      </c>
      <c r="BC69" s="20" t="s">
        <v>8</v>
      </c>
    </row>
    <row r="70" spans="1:55" ht="14.4" x14ac:dyDescent="0.3">
      <c r="A70" s="21" t="s">
        <v>65</v>
      </c>
      <c r="B70" s="4"/>
      <c r="C70" s="4"/>
      <c r="D70" s="4">
        <v>3</v>
      </c>
      <c r="E70" s="4"/>
      <c r="F70" s="4">
        <v>3</v>
      </c>
      <c r="G70" s="4">
        <v>1</v>
      </c>
      <c r="H70" s="4"/>
      <c r="I70" s="4">
        <v>2</v>
      </c>
      <c r="J70" s="4"/>
      <c r="K70" s="4">
        <v>2</v>
      </c>
      <c r="L70" s="4"/>
      <c r="M70" s="4">
        <v>1</v>
      </c>
      <c r="N70" s="51"/>
      <c r="O70" s="49">
        <v>3</v>
      </c>
      <c r="P70" s="49"/>
      <c r="Q70" s="54"/>
      <c r="R70" s="4"/>
      <c r="S70" s="4">
        <v>1</v>
      </c>
      <c r="T70" s="4"/>
      <c r="U70" s="4">
        <v>4</v>
      </c>
      <c r="V70" s="4">
        <v>2</v>
      </c>
      <c r="W70" s="4"/>
      <c r="X70" s="4">
        <v>1</v>
      </c>
      <c r="Y70" s="4">
        <v>4</v>
      </c>
      <c r="Z70" s="4">
        <v>1</v>
      </c>
      <c r="AA70" s="4">
        <v>2</v>
      </c>
      <c r="AB70" s="4">
        <v>4</v>
      </c>
      <c r="AC70" s="51">
        <v>1</v>
      </c>
      <c r="AD70" s="55">
        <v>5</v>
      </c>
      <c r="AE70" s="27">
        <v>1</v>
      </c>
      <c r="AF70" s="27">
        <v>3</v>
      </c>
      <c r="AG70" s="60">
        <v>2</v>
      </c>
      <c r="AH70" s="62"/>
      <c r="AI70" s="55"/>
      <c r="AJ70" s="62"/>
      <c r="AK70" s="55"/>
      <c r="AL70" s="62"/>
      <c r="AM70" s="62"/>
      <c r="AN70" s="27">
        <v>2</v>
      </c>
      <c r="AO70" s="27"/>
      <c r="AP70" s="27"/>
      <c r="AQ70" s="27"/>
      <c r="AR70" s="37"/>
      <c r="AS70" s="28">
        <f t="shared" ref="AS70:AS84" si="25">SUM(B70:E70)</f>
        <v>3</v>
      </c>
      <c r="AT70" s="37"/>
      <c r="AU70" s="43">
        <f t="shared" ref="AU70:AU84" si="26">SUM(F70:Q70)</f>
        <v>12</v>
      </c>
      <c r="AW70" s="43">
        <f>S70+T70+U70+V70+W70+X70+Y70+Z70+AA70+AB70+AC70+AD70</f>
        <v>25</v>
      </c>
      <c r="AY70" s="43">
        <f>AD70+AE70+AF70+AG70+AH70+AI70+AJ70+AK70+AL70+AM70+AN70+AO70</f>
        <v>13</v>
      </c>
      <c r="BA70" s="43">
        <f>AP70+AQ70</f>
        <v>0</v>
      </c>
      <c r="BC70" s="10">
        <f>AS70+AU70+AW70+AY70+BA70</f>
        <v>53</v>
      </c>
    </row>
    <row r="71" spans="1:55" ht="14.4" x14ac:dyDescent="0.3">
      <c r="A71" s="21" t="s">
        <v>66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51"/>
      <c r="O71" s="49"/>
      <c r="P71" s="49"/>
      <c r="Q71" s="5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51"/>
      <c r="AD71" s="55"/>
      <c r="AE71" s="27"/>
      <c r="AF71" s="27"/>
      <c r="AG71" s="60"/>
      <c r="AH71" s="62"/>
      <c r="AI71" s="55"/>
      <c r="AJ71" s="62"/>
      <c r="AK71" s="55"/>
      <c r="AL71" s="62"/>
      <c r="AM71" s="62"/>
      <c r="AN71" s="27"/>
      <c r="AO71" s="27"/>
      <c r="AP71" s="27"/>
      <c r="AQ71" s="27"/>
      <c r="AR71" s="37"/>
      <c r="AS71" s="28">
        <f t="shared" si="25"/>
        <v>0</v>
      </c>
      <c r="AT71" s="37"/>
      <c r="AU71" s="43">
        <f t="shared" si="26"/>
        <v>0</v>
      </c>
      <c r="AW71" s="43">
        <f t="shared" ref="AW71:AW84" si="27">S71+T71+U71+V71+W71+X71+Y71+Z71+AA71+AB71+AC71+AD71</f>
        <v>0</v>
      </c>
      <c r="AY71" s="43">
        <f t="shared" ref="AY71:AY84" si="28">AD71+AE71+AF71+AG71+AH71+AI71+AJ71+AK71+AL71+AM71+AN71+AO71</f>
        <v>0</v>
      </c>
      <c r="BA71" s="43">
        <f t="shared" ref="BA71:BA84" si="29">AP71+AQ71</f>
        <v>0</v>
      </c>
      <c r="BC71" s="10">
        <f t="shared" ref="BC71:BC84" si="30">AS71+AU71+AW71+AY71+BA71</f>
        <v>0</v>
      </c>
    </row>
    <row r="72" spans="1:55" ht="14.4" x14ac:dyDescent="0.3">
      <c r="A72" s="21" t="s">
        <v>67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51"/>
      <c r="O72" s="49"/>
      <c r="P72" s="49"/>
      <c r="Q72" s="54"/>
      <c r="R72" s="4"/>
      <c r="S72" s="4"/>
      <c r="T72" s="4"/>
      <c r="U72" s="4"/>
      <c r="V72" s="4"/>
      <c r="W72" s="4"/>
      <c r="X72" s="4"/>
      <c r="Y72" s="4">
        <v>1</v>
      </c>
      <c r="Z72" s="4"/>
      <c r="AA72" s="4"/>
      <c r="AB72" s="4"/>
      <c r="AC72" s="51"/>
      <c r="AD72" s="55">
        <v>1</v>
      </c>
      <c r="AE72" s="27"/>
      <c r="AF72" s="27"/>
      <c r="AG72" s="60"/>
      <c r="AH72" s="62"/>
      <c r="AI72" s="55"/>
      <c r="AJ72" s="62"/>
      <c r="AK72" s="55"/>
      <c r="AL72" s="62"/>
      <c r="AM72" s="62"/>
      <c r="AN72" s="27"/>
      <c r="AO72" s="27"/>
      <c r="AP72" s="27"/>
      <c r="AQ72" s="27"/>
      <c r="AR72" s="37"/>
      <c r="AS72" s="28">
        <f t="shared" si="25"/>
        <v>0</v>
      </c>
      <c r="AT72" s="37"/>
      <c r="AU72" s="43">
        <f t="shared" si="26"/>
        <v>0</v>
      </c>
      <c r="AW72" s="43">
        <f t="shared" si="27"/>
        <v>2</v>
      </c>
      <c r="AY72" s="43">
        <f t="shared" si="28"/>
        <v>1</v>
      </c>
      <c r="BA72" s="43">
        <f t="shared" si="29"/>
        <v>0</v>
      </c>
      <c r="BC72" s="10">
        <f t="shared" si="30"/>
        <v>3</v>
      </c>
    </row>
    <row r="73" spans="1:55" ht="14.4" x14ac:dyDescent="0.3">
      <c r="A73" s="21" t="s">
        <v>68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51"/>
      <c r="O73" s="49"/>
      <c r="P73" s="49"/>
      <c r="Q73" s="5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51"/>
      <c r="AD73" s="55"/>
      <c r="AE73" s="27"/>
      <c r="AF73" s="27"/>
      <c r="AG73" s="60"/>
      <c r="AH73" s="62"/>
      <c r="AI73" s="55"/>
      <c r="AJ73" s="62"/>
      <c r="AK73" s="55"/>
      <c r="AL73" s="62"/>
      <c r="AM73" s="62"/>
      <c r="AN73" s="27"/>
      <c r="AO73" s="27"/>
      <c r="AP73" s="27"/>
      <c r="AQ73" s="27"/>
      <c r="AR73" s="37"/>
      <c r="AS73" s="28">
        <f t="shared" si="25"/>
        <v>0</v>
      </c>
      <c r="AT73" s="37"/>
      <c r="AU73" s="43">
        <f t="shared" si="26"/>
        <v>0</v>
      </c>
      <c r="AW73" s="43">
        <f t="shared" si="27"/>
        <v>0</v>
      </c>
      <c r="AY73" s="43">
        <f t="shared" si="28"/>
        <v>0</v>
      </c>
      <c r="BA73" s="43">
        <f t="shared" si="29"/>
        <v>0</v>
      </c>
      <c r="BC73" s="10">
        <f t="shared" si="30"/>
        <v>0</v>
      </c>
    </row>
    <row r="74" spans="1:55" ht="14.4" x14ac:dyDescent="0.3">
      <c r="A74" s="21" t="s">
        <v>69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51"/>
      <c r="O74" s="49">
        <v>1</v>
      </c>
      <c r="P74" s="49"/>
      <c r="Q74" s="54"/>
      <c r="R74" s="4"/>
      <c r="S74" s="4"/>
      <c r="T74" s="4"/>
      <c r="U74" s="4"/>
      <c r="V74" s="4"/>
      <c r="W74" s="4"/>
      <c r="X74" s="4"/>
      <c r="Y74" s="4"/>
      <c r="Z74" s="4"/>
      <c r="AA74" s="4"/>
      <c r="AB74" s="4">
        <v>1</v>
      </c>
      <c r="AC74" s="51"/>
      <c r="AD74" s="55"/>
      <c r="AE74" s="27"/>
      <c r="AF74" s="27"/>
      <c r="AG74" s="60"/>
      <c r="AH74" s="62"/>
      <c r="AI74" s="55"/>
      <c r="AJ74" s="62"/>
      <c r="AK74" s="55"/>
      <c r="AL74" s="62"/>
      <c r="AM74" s="62"/>
      <c r="AN74" s="27"/>
      <c r="AO74" s="27"/>
      <c r="AP74" s="27"/>
      <c r="AQ74" s="27"/>
      <c r="AR74" s="37"/>
      <c r="AS74" s="28">
        <f t="shared" si="25"/>
        <v>0</v>
      </c>
      <c r="AT74" s="37"/>
      <c r="AU74" s="43">
        <f t="shared" si="26"/>
        <v>1</v>
      </c>
      <c r="AW74" s="43">
        <f t="shared" si="27"/>
        <v>1</v>
      </c>
      <c r="AY74" s="43">
        <f t="shared" si="28"/>
        <v>0</v>
      </c>
      <c r="BA74" s="43">
        <f t="shared" si="29"/>
        <v>0</v>
      </c>
      <c r="BC74" s="10">
        <f t="shared" si="30"/>
        <v>2</v>
      </c>
    </row>
    <row r="75" spans="1:55" ht="14.4" x14ac:dyDescent="0.3">
      <c r="A75" s="21" t="s">
        <v>70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51">
        <v>1</v>
      </c>
      <c r="O75" s="49"/>
      <c r="P75" s="49"/>
      <c r="Q75" s="5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51"/>
      <c r="AD75" s="55"/>
      <c r="AE75" s="27"/>
      <c r="AF75" s="27"/>
      <c r="AG75" s="60"/>
      <c r="AH75" s="62"/>
      <c r="AI75" s="55"/>
      <c r="AJ75" s="62"/>
      <c r="AK75" s="55"/>
      <c r="AL75" s="62"/>
      <c r="AM75" s="62"/>
      <c r="AN75" s="27"/>
      <c r="AO75" s="27"/>
      <c r="AP75" s="27"/>
      <c r="AQ75" s="27"/>
      <c r="AR75" s="37"/>
      <c r="AS75" s="28">
        <f t="shared" si="25"/>
        <v>0</v>
      </c>
      <c r="AT75" s="37"/>
      <c r="AU75" s="43">
        <f t="shared" si="26"/>
        <v>1</v>
      </c>
      <c r="AW75" s="43">
        <f t="shared" si="27"/>
        <v>0</v>
      </c>
      <c r="AY75" s="43">
        <f t="shared" si="28"/>
        <v>0</v>
      </c>
      <c r="BA75" s="43">
        <f t="shared" si="29"/>
        <v>0</v>
      </c>
      <c r="BC75" s="10">
        <f t="shared" si="30"/>
        <v>1</v>
      </c>
    </row>
    <row r="76" spans="1:55" ht="14.4" x14ac:dyDescent="0.3">
      <c r="A76" s="21" t="s">
        <v>71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51"/>
      <c r="O76" s="49"/>
      <c r="P76" s="49"/>
      <c r="Q76" s="5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51"/>
      <c r="AD76" s="55"/>
      <c r="AE76" s="27"/>
      <c r="AF76" s="27"/>
      <c r="AG76" s="60"/>
      <c r="AH76" s="62"/>
      <c r="AI76" s="55"/>
      <c r="AJ76" s="62"/>
      <c r="AK76" s="55"/>
      <c r="AL76" s="62"/>
      <c r="AM76" s="62"/>
      <c r="AN76" s="27"/>
      <c r="AO76" s="27"/>
      <c r="AP76" s="27"/>
      <c r="AQ76" s="27"/>
      <c r="AR76" s="37"/>
      <c r="AS76" s="28">
        <f t="shared" si="25"/>
        <v>0</v>
      </c>
      <c r="AT76" s="37"/>
      <c r="AU76" s="43">
        <f t="shared" si="26"/>
        <v>0</v>
      </c>
      <c r="AW76" s="43">
        <f t="shared" si="27"/>
        <v>0</v>
      </c>
      <c r="AY76" s="43">
        <f t="shared" si="28"/>
        <v>0</v>
      </c>
      <c r="BA76" s="43">
        <f t="shared" si="29"/>
        <v>0</v>
      </c>
      <c r="BC76" s="10">
        <f t="shared" si="30"/>
        <v>0</v>
      </c>
    </row>
    <row r="77" spans="1:55" ht="14.4" x14ac:dyDescent="0.3">
      <c r="A77" s="21" t="s">
        <v>72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51"/>
      <c r="O77" s="49"/>
      <c r="P77" s="49"/>
      <c r="Q77" s="5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51"/>
      <c r="AD77" s="55"/>
      <c r="AE77" s="27"/>
      <c r="AF77" s="27"/>
      <c r="AG77" s="60"/>
      <c r="AH77" s="62"/>
      <c r="AI77" s="55"/>
      <c r="AJ77" s="62"/>
      <c r="AK77" s="55"/>
      <c r="AL77" s="62"/>
      <c r="AM77" s="62"/>
      <c r="AN77" s="27"/>
      <c r="AO77" s="27"/>
      <c r="AP77" s="27"/>
      <c r="AQ77" s="27"/>
      <c r="AR77" s="37"/>
      <c r="AS77" s="28">
        <f t="shared" si="25"/>
        <v>0</v>
      </c>
      <c r="AT77" s="37"/>
      <c r="AU77" s="43">
        <f t="shared" si="26"/>
        <v>0</v>
      </c>
      <c r="AW77" s="43">
        <f t="shared" si="27"/>
        <v>0</v>
      </c>
      <c r="AY77" s="43">
        <f t="shared" si="28"/>
        <v>0</v>
      </c>
      <c r="BA77" s="43">
        <f t="shared" si="29"/>
        <v>0</v>
      </c>
      <c r="BC77" s="10">
        <f t="shared" si="30"/>
        <v>0</v>
      </c>
    </row>
    <row r="78" spans="1:55" ht="14.4" x14ac:dyDescent="0.3">
      <c r="A78" s="21" t="s">
        <v>73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51"/>
      <c r="O78" s="49"/>
      <c r="P78" s="49"/>
      <c r="Q78" s="5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51"/>
      <c r="AD78" s="55"/>
      <c r="AE78" s="27"/>
      <c r="AF78" s="27"/>
      <c r="AG78" s="60"/>
      <c r="AH78" s="62"/>
      <c r="AI78" s="55"/>
      <c r="AJ78" s="62"/>
      <c r="AK78" s="55"/>
      <c r="AL78" s="62"/>
      <c r="AM78" s="62"/>
      <c r="AN78" s="27"/>
      <c r="AO78" s="27"/>
      <c r="AP78" s="27"/>
      <c r="AQ78" s="27"/>
      <c r="AR78" s="37"/>
      <c r="AS78" s="28">
        <f t="shared" si="25"/>
        <v>0</v>
      </c>
      <c r="AT78" s="37"/>
      <c r="AU78" s="43">
        <f t="shared" si="26"/>
        <v>0</v>
      </c>
      <c r="AW78" s="43">
        <f t="shared" si="27"/>
        <v>0</v>
      </c>
      <c r="AY78" s="43">
        <f t="shared" si="28"/>
        <v>0</v>
      </c>
      <c r="BA78" s="43">
        <f t="shared" si="29"/>
        <v>0</v>
      </c>
      <c r="BC78" s="10">
        <f t="shared" si="30"/>
        <v>0</v>
      </c>
    </row>
    <row r="79" spans="1:55" ht="14.4" x14ac:dyDescent="0.3">
      <c r="A79" s="21" t="s">
        <v>74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51"/>
      <c r="O79" s="49"/>
      <c r="P79" s="49"/>
      <c r="Q79" s="5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51"/>
      <c r="AD79" s="55"/>
      <c r="AE79" s="27"/>
      <c r="AF79" s="27"/>
      <c r="AG79" s="60"/>
      <c r="AH79" s="62"/>
      <c r="AI79" s="55"/>
      <c r="AJ79" s="62"/>
      <c r="AK79" s="55"/>
      <c r="AL79" s="62"/>
      <c r="AM79" s="62"/>
      <c r="AN79" s="27"/>
      <c r="AO79" s="27"/>
      <c r="AP79" s="27"/>
      <c r="AQ79" s="27"/>
      <c r="AR79" s="37"/>
      <c r="AS79" s="28">
        <f t="shared" si="25"/>
        <v>0</v>
      </c>
      <c r="AT79" s="37"/>
      <c r="AU79" s="43">
        <f t="shared" si="26"/>
        <v>0</v>
      </c>
      <c r="AW79" s="43">
        <f t="shared" si="27"/>
        <v>0</v>
      </c>
      <c r="AY79" s="43">
        <f t="shared" si="28"/>
        <v>0</v>
      </c>
      <c r="BA79" s="43">
        <f t="shared" si="29"/>
        <v>0</v>
      </c>
      <c r="BC79" s="10">
        <f t="shared" si="30"/>
        <v>0</v>
      </c>
    </row>
    <row r="80" spans="1:55" ht="14.4" x14ac:dyDescent="0.3">
      <c r="A80" s="45" t="s">
        <v>75</v>
      </c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52"/>
      <c r="O80" s="49"/>
      <c r="P80" s="49"/>
      <c r="Q80" s="5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51"/>
      <c r="AD80" s="55"/>
      <c r="AE80" s="27"/>
      <c r="AF80" s="27"/>
      <c r="AG80" s="60"/>
      <c r="AH80" s="62"/>
      <c r="AI80" s="55"/>
      <c r="AJ80" s="62"/>
      <c r="AK80" s="55"/>
      <c r="AL80" s="62"/>
      <c r="AM80" s="62"/>
      <c r="AN80" s="27"/>
      <c r="AO80" s="27"/>
      <c r="AP80" s="27"/>
      <c r="AQ80" s="27"/>
      <c r="AR80" s="37"/>
      <c r="AS80" s="28">
        <f t="shared" si="25"/>
        <v>0</v>
      </c>
      <c r="AT80" s="37"/>
      <c r="AU80" s="43">
        <f t="shared" si="26"/>
        <v>0</v>
      </c>
      <c r="AW80" s="43">
        <f t="shared" si="27"/>
        <v>0</v>
      </c>
      <c r="AY80" s="43">
        <f t="shared" si="28"/>
        <v>0</v>
      </c>
      <c r="BA80" s="43">
        <f t="shared" si="29"/>
        <v>0</v>
      </c>
      <c r="BC80" s="10">
        <f t="shared" si="30"/>
        <v>0</v>
      </c>
    </row>
    <row r="81" spans="1:55" ht="14.4" x14ac:dyDescent="0.3">
      <c r="A81" s="21" t="s">
        <v>76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51"/>
      <c r="O81" s="49"/>
      <c r="P81" s="49"/>
      <c r="Q81" s="5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51"/>
      <c r="AD81" s="55"/>
      <c r="AE81" s="27"/>
      <c r="AF81" s="27"/>
      <c r="AG81" s="60"/>
      <c r="AH81" s="62"/>
      <c r="AI81" s="55"/>
      <c r="AJ81" s="62"/>
      <c r="AK81" s="55"/>
      <c r="AL81" s="62"/>
      <c r="AM81" s="62"/>
      <c r="AN81" s="27"/>
      <c r="AO81" s="27"/>
      <c r="AP81" s="27"/>
      <c r="AQ81" s="27"/>
      <c r="AR81" s="37"/>
      <c r="AS81" s="28">
        <f t="shared" si="25"/>
        <v>0</v>
      </c>
      <c r="AT81" s="37"/>
      <c r="AU81" s="43">
        <f t="shared" si="26"/>
        <v>0</v>
      </c>
      <c r="AW81" s="43">
        <f t="shared" si="27"/>
        <v>0</v>
      </c>
      <c r="AY81" s="43">
        <f t="shared" si="28"/>
        <v>0</v>
      </c>
      <c r="BA81" s="43">
        <f t="shared" si="29"/>
        <v>0</v>
      </c>
      <c r="BC81" s="10">
        <f t="shared" si="30"/>
        <v>0</v>
      </c>
    </row>
    <row r="82" spans="1:55" ht="14.4" x14ac:dyDescent="0.3">
      <c r="A82" s="21" t="s">
        <v>77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51"/>
      <c r="O82" s="49"/>
      <c r="P82" s="49"/>
      <c r="Q82" s="5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51"/>
      <c r="AD82" s="55"/>
      <c r="AE82" s="27"/>
      <c r="AF82" s="27"/>
      <c r="AG82" s="60"/>
      <c r="AH82" s="62"/>
      <c r="AI82" s="55"/>
      <c r="AJ82" s="62"/>
      <c r="AK82" s="55"/>
      <c r="AL82" s="62"/>
      <c r="AM82" s="62"/>
      <c r="AN82" s="27"/>
      <c r="AO82" s="27"/>
      <c r="AP82" s="27"/>
      <c r="AQ82" s="27"/>
      <c r="AR82" s="37"/>
      <c r="AS82" s="28">
        <f t="shared" si="25"/>
        <v>0</v>
      </c>
      <c r="AT82" s="37"/>
      <c r="AU82" s="43">
        <f t="shared" si="26"/>
        <v>0</v>
      </c>
      <c r="AW82" s="43">
        <f t="shared" si="27"/>
        <v>0</v>
      </c>
      <c r="AY82" s="43">
        <f t="shared" si="28"/>
        <v>0</v>
      </c>
      <c r="BA82" s="43">
        <f t="shared" si="29"/>
        <v>0</v>
      </c>
      <c r="BC82" s="10">
        <f t="shared" si="30"/>
        <v>0</v>
      </c>
    </row>
    <row r="83" spans="1:55" ht="14.4" x14ac:dyDescent="0.3">
      <c r="A83" s="21" t="s">
        <v>78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51"/>
      <c r="O83" s="49"/>
      <c r="P83" s="49"/>
      <c r="Q83" s="5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51"/>
      <c r="AD83" s="55"/>
      <c r="AE83" s="27"/>
      <c r="AF83" s="27"/>
      <c r="AG83" s="60"/>
      <c r="AH83" s="62"/>
      <c r="AI83" s="55"/>
      <c r="AJ83" s="62"/>
      <c r="AK83" s="55"/>
      <c r="AL83" s="62"/>
      <c r="AM83" s="62"/>
      <c r="AN83" s="27"/>
      <c r="AO83" s="27"/>
      <c r="AP83" s="27"/>
      <c r="AQ83" s="27"/>
      <c r="AR83" s="37"/>
      <c r="AS83" s="28">
        <f t="shared" si="25"/>
        <v>0</v>
      </c>
      <c r="AT83" s="37"/>
      <c r="AU83" s="43">
        <f t="shared" si="26"/>
        <v>0</v>
      </c>
      <c r="AW83" s="43">
        <f t="shared" si="27"/>
        <v>0</v>
      </c>
      <c r="AY83" s="43">
        <f t="shared" si="28"/>
        <v>0</v>
      </c>
      <c r="BA83" s="43">
        <f t="shared" si="29"/>
        <v>0</v>
      </c>
      <c r="BC83" s="10">
        <f t="shared" si="30"/>
        <v>0</v>
      </c>
    </row>
    <row r="84" spans="1:55" ht="14.4" x14ac:dyDescent="0.3">
      <c r="A84" s="21" t="s">
        <v>79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51"/>
      <c r="O84" s="49"/>
      <c r="P84" s="49"/>
      <c r="Q84" s="5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51"/>
      <c r="AD84" s="55"/>
      <c r="AE84" s="27"/>
      <c r="AF84" s="27"/>
      <c r="AG84" s="60"/>
      <c r="AH84" s="62"/>
      <c r="AI84" s="55"/>
      <c r="AJ84" s="62"/>
      <c r="AK84" s="55"/>
      <c r="AL84" s="62"/>
      <c r="AM84" s="62"/>
      <c r="AN84" s="27"/>
      <c r="AO84" s="27"/>
      <c r="AP84" s="27"/>
      <c r="AQ84" s="27"/>
      <c r="AR84" s="37"/>
      <c r="AS84" s="28">
        <f t="shared" si="25"/>
        <v>0</v>
      </c>
      <c r="AT84" s="37"/>
      <c r="AU84" s="43">
        <f t="shared" si="26"/>
        <v>0</v>
      </c>
      <c r="AW84" s="43">
        <f t="shared" si="27"/>
        <v>0</v>
      </c>
      <c r="AY84" s="43">
        <f t="shared" si="28"/>
        <v>0</v>
      </c>
      <c r="BA84" s="43">
        <f t="shared" si="29"/>
        <v>0</v>
      </c>
      <c r="BC84" s="10">
        <f t="shared" si="30"/>
        <v>0</v>
      </c>
    </row>
    <row r="85" spans="1:55" thickBot="1" x14ac:dyDescent="0.35">
      <c r="A85" s="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9">
        <f>SUM(AS70:AS79)</f>
        <v>3</v>
      </c>
      <c r="AT85" s="37"/>
      <c r="AU85" s="44">
        <f>SUM(AU70:AU79)</f>
        <v>14</v>
      </c>
      <c r="AW85" s="44">
        <f>SUM(AW70:AW84)</f>
        <v>28</v>
      </c>
      <c r="AY85" s="44">
        <f>SUM(AY70:AY84)</f>
        <v>14</v>
      </c>
      <c r="BA85" s="44">
        <f>SUM(BA70:BA84)</f>
        <v>0</v>
      </c>
      <c r="BC85" s="24">
        <f>SUM(BC70:BC79)</f>
        <v>59</v>
      </c>
    </row>
    <row r="86" spans="1:55" ht="28.8" x14ac:dyDescent="0.3">
      <c r="A86" s="19" t="s">
        <v>22</v>
      </c>
      <c r="B86" s="22">
        <v>44896</v>
      </c>
      <c r="C86" s="22">
        <v>44927</v>
      </c>
      <c r="D86" s="22">
        <v>44958</v>
      </c>
      <c r="E86" s="22">
        <v>44986</v>
      </c>
      <c r="F86" s="22">
        <v>45017</v>
      </c>
      <c r="G86" s="22">
        <v>45047</v>
      </c>
      <c r="H86" s="22">
        <v>45078</v>
      </c>
      <c r="I86" s="22">
        <v>45108</v>
      </c>
      <c r="J86" s="22">
        <v>45139</v>
      </c>
      <c r="K86" s="22">
        <v>45170</v>
      </c>
      <c r="L86" s="22">
        <v>45200</v>
      </c>
      <c r="M86" s="22">
        <v>45231</v>
      </c>
      <c r="N86" s="50">
        <v>45261</v>
      </c>
      <c r="O86" s="48">
        <v>45315</v>
      </c>
      <c r="P86" s="48">
        <v>45346</v>
      </c>
      <c r="Q86" s="53">
        <v>45375</v>
      </c>
      <c r="R86" s="53">
        <v>45406</v>
      </c>
      <c r="S86" s="53">
        <v>45436</v>
      </c>
      <c r="T86" s="22">
        <v>45444</v>
      </c>
      <c r="U86" s="22">
        <v>45474</v>
      </c>
      <c r="V86" s="22">
        <v>45505</v>
      </c>
      <c r="W86" s="22">
        <v>45536</v>
      </c>
      <c r="X86" s="22">
        <v>45566</v>
      </c>
      <c r="Y86" s="57">
        <v>45597</v>
      </c>
      <c r="Z86" s="57">
        <v>45627</v>
      </c>
      <c r="AA86" s="57">
        <v>45658</v>
      </c>
      <c r="AB86" s="57">
        <v>45689</v>
      </c>
      <c r="AC86" s="58">
        <v>45717</v>
      </c>
      <c r="AD86" s="56">
        <v>45772</v>
      </c>
      <c r="AE86" s="22">
        <v>45802</v>
      </c>
      <c r="AF86" s="22">
        <v>45833</v>
      </c>
      <c r="AG86" s="50">
        <v>45863</v>
      </c>
      <c r="AH86" s="53">
        <v>45894</v>
      </c>
      <c r="AI86" s="50">
        <v>45901</v>
      </c>
      <c r="AJ86" s="48">
        <v>45955</v>
      </c>
      <c r="AK86" s="59">
        <v>46351</v>
      </c>
      <c r="AL86" s="48">
        <v>46381</v>
      </c>
      <c r="AM86" s="81">
        <v>46048</v>
      </c>
      <c r="AN86" s="80">
        <v>46054</v>
      </c>
      <c r="AO86" s="80">
        <v>46082</v>
      </c>
      <c r="AP86" s="80">
        <v>46113</v>
      </c>
      <c r="AQ86" s="80">
        <v>46143</v>
      </c>
      <c r="AR86" s="36"/>
      <c r="AS86" s="38" t="s">
        <v>61</v>
      </c>
      <c r="AT86" s="36"/>
      <c r="AU86" s="42" t="s">
        <v>62</v>
      </c>
      <c r="AW86" s="42" t="s">
        <v>63</v>
      </c>
      <c r="AY86" s="42" t="s">
        <v>64</v>
      </c>
      <c r="BA86" s="42" t="s">
        <v>99</v>
      </c>
      <c r="BC86" s="20" t="s">
        <v>8</v>
      </c>
    </row>
    <row r="87" spans="1:55" ht="14.4" x14ac:dyDescent="0.3">
      <c r="A87" s="21" t="s">
        <v>65</v>
      </c>
      <c r="B87" s="4"/>
      <c r="C87" s="4"/>
      <c r="D87" s="4"/>
      <c r="E87" s="4"/>
      <c r="F87" s="4"/>
      <c r="G87" s="4">
        <v>3</v>
      </c>
      <c r="H87" s="4"/>
      <c r="I87" s="4">
        <v>3</v>
      </c>
      <c r="J87" s="4"/>
      <c r="K87" s="4"/>
      <c r="L87" s="4"/>
      <c r="M87" s="4">
        <v>1</v>
      </c>
      <c r="N87" s="51">
        <v>1</v>
      </c>
      <c r="O87" s="49">
        <v>2</v>
      </c>
      <c r="P87" s="49">
        <v>1</v>
      </c>
      <c r="Q87" s="54">
        <v>1</v>
      </c>
      <c r="R87" s="4">
        <v>3</v>
      </c>
      <c r="S87" s="4">
        <v>3</v>
      </c>
      <c r="T87" s="4">
        <v>1</v>
      </c>
      <c r="U87" s="4">
        <v>1</v>
      </c>
      <c r="V87" s="4">
        <v>2</v>
      </c>
      <c r="W87" s="4">
        <v>2</v>
      </c>
      <c r="X87" s="4">
        <v>1</v>
      </c>
      <c r="Y87" s="4">
        <v>2</v>
      </c>
      <c r="Z87" s="4">
        <v>1</v>
      </c>
      <c r="AA87" s="4">
        <v>1</v>
      </c>
      <c r="AB87" s="4">
        <v>2</v>
      </c>
      <c r="AC87" s="4">
        <v>1</v>
      </c>
      <c r="AD87" s="27">
        <v>2</v>
      </c>
      <c r="AE87" s="27">
        <v>3</v>
      </c>
      <c r="AF87" s="27">
        <v>1</v>
      </c>
      <c r="AG87" s="60"/>
      <c r="AH87" s="62">
        <v>3</v>
      </c>
      <c r="AI87" s="60">
        <v>1</v>
      </c>
      <c r="AJ87" s="62"/>
      <c r="AK87" s="62"/>
      <c r="AL87" s="55"/>
      <c r="AM87" s="62"/>
      <c r="AN87" s="27"/>
      <c r="AO87" s="27"/>
      <c r="AP87" s="27"/>
      <c r="AQ87" s="27"/>
      <c r="AR87" s="37"/>
      <c r="AS87" s="28">
        <f t="shared" ref="AS87:AS101" si="31">SUM(B87:E87)</f>
        <v>0</v>
      </c>
      <c r="AT87" s="37"/>
      <c r="AU87" s="43">
        <f t="shared" ref="AU87:AU101" si="32">SUM(F87:Q87)</f>
        <v>12</v>
      </c>
      <c r="AW87" s="43">
        <f>S87+T87+U87+V87+W87+X87+Y87+Z87+AA87+AB87+AC87+AD87</f>
        <v>19</v>
      </c>
      <c r="AY87" s="43">
        <f>AD87+AE87+AF87+AG87+AH87+AI87+AJ87+AK87+AL87+AM87+AN87+AO87</f>
        <v>10</v>
      </c>
      <c r="BA87" s="43">
        <f>AP87+AQ87</f>
        <v>0</v>
      </c>
      <c r="BC87" s="10">
        <f>AS87+AU87+AW87+AY87+BA87</f>
        <v>41</v>
      </c>
    </row>
    <row r="88" spans="1:55" ht="14.4" x14ac:dyDescent="0.3">
      <c r="A88" s="21" t="s">
        <v>66</v>
      </c>
      <c r="B88" s="4"/>
      <c r="C88" s="4"/>
      <c r="D88" s="4"/>
      <c r="E88" s="4"/>
      <c r="F88" s="4"/>
      <c r="G88" s="4"/>
      <c r="H88" s="4"/>
      <c r="I88" s="4">
        <v>2</v>
      </c>
      <c r="J88" s="4"/>
      <c r="K88" s="4"/>
      <c r="L88" s="4"/>
      <c r="M88" s="4"/>
      <c r="N88" s="51"/>
      <c r="O88" s="49"/>
      <c r="P88" s="49"/>
      <c r="Q88" s="54"/>
      <c r="R88" s="4"/>
      <c r="S88" s="4"/>
      <c r="T88" s="4"/>
      <c r="U88" s="4"/>
      <c r="V88" s="4"/>
      <c r="W88" s="4"/>
      <c r="X88" s="4">
        <v>1</v>
      </c>
      <c r="Y88" s="4"/>
      <c r="Z88" s="4"/>
      <c r="AA88" s="4"/>
      <c r="AB88" s="4"/>
      <c r="AC88" s="4"/>
      <c r="AD88" s="27"/>
      <c r="AE88" s="27"/>
      <c r="AF88" s="27"/>
      <c r="AG88" s="60"/>
      <c r="AH88" s="62"/>
      <c r="AI88" s="60"/>
      <c r="AJ88" s="62"/>
      <c r="AK88" s="62"/>
      <c r="AL88" s="55"/>
      <c r="AM88" s="62"/>
      <c r="AN88" s="27"/>
      <c r="AO88" s="27"/>
      <c r="AP88" s="27"/>
      <c r="AQ88" s="27"/>
      <c r="AR88" s="37"/>
      <c r="AS88" s="28">
        <f t="shared" si="31"/>
        <v>0</v>
      </c>
      <c r="AT88" s="37"/>
      <c r="AU88" s="43">
        <f t="shared" si="32"/>
        <v>2</v>
      </c>
      <c r="AW88" s="43">
        <f t="shared" ref="AW88:AW101" si="33">S88+T88+U88+V88+W88+X88+Y88+Z88+AA88+AB88+AC88+AD88</f>
        <v>1</v>
      </c>
      <c r="AY88" s="43">
        <f t="shared" ref="AY88:AY101" si="34">AD88+AE88+AF88+AG88+AH88+AI88+AJ88+AK88+AL88+AM88+AN88+AO88</f>
        <v>0</v>
      </c>
      <c r="BA88" s="43">
        <f t="shared" ref="BA88:BA101" si="35">AP88+AQ88</f>
        <v>0</v>
      </c>
      <c r="BC88" s="10">
        <f t="shared" ref="BC88:BC100" si="36">AS88+AU88+AW88+AY88+BA88</f>
        <v>3</v>
      </c>
    </row>
    <row r="89" spans="1:55" ht="14.4" x14ac:dyDescent="0.3">
      <c r="A89" s="21" t="s">
        <v>67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51">
        <v>2</v>
      </c>
      <c r="O89" s="49"/>
      <c r="P89" s="49"/>
      <c r="Q89" s="54">
        <v>1</v>
      </c>
      <c r="R89" s="4"/>
      <c r="S89" s="4"/>
      <c r="T89" s="4">
        <v>1</v>
      </c>
      <c r="U89" s="4">
        <v>2</v>
      </c>
      <c r="V89" s="4"/>
      <c r="W89" s="4"/>
      <c r="X89" s="4"/>
      <c r="Y89" s="4"/>
      <c r="Z89" s="4"/>
      <c r="AA89" s="4"/>
      <c r="AB89" s="4">
        <v>2</v>
      </c>
      <c r="AC89" s="4"/>
      <c r="AD89" s="27">
        <v>1</v>
      </c>
      <c r="AE89" s="27">
        <v>1</v>
      </c>
      <c r="AF89" s="27"/>
      <c r="AG89" s="60"/>
      <c r="AH89" s="62"/>
      <c r="AI89" s="60"/>
      <c r="AJ89" s="62"/>
      <c r="AK89" s="62"/>
      <c r="AL89" s="55"/>
      <c r="AM89" s="62"/>
      <c r="AN89" s="27"/>
      <c r="AO89" s="27"/>
      <c r="AP89" s="27"/>
      <c r="AQ89" s="27"/>
      <c r="AR89" s="37"/>
      <c r="AS89" s="28">
        <f t="shared" si="31"/>
        <v>0</v>
      </c>
      <c r="AT89" s="37"/>
      <c r="AU89" s="43">
        <f t="shared" si="32"/>
        <v>3</v>
      </c>
      <c r="AW89" s="43">
        <f t="shared" si="33"/>
        <v>6</v>
      </c>
      <c r="AY89" s="43">
        <f t="shared" si="34"/>
        <v>2</v>
      </c>
      <c r="BA89" s="43">
        <f t="shared" si="35"/>
        <v>0</v>
      </c>
      <c r="BC89" s="10">
        <f t="shared" si="36"/>
        <v>11</v>
      </c>
    </row>
    <row r="90" spans="1:55" ht="14.4" x14ac:dyDescent="0.3">
      <c r="A90" s="21" t="s">
        <v>68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51"/>
      <c r="O90" s="49"/>
      <c r="P90" s="49"/>
      <c r="Q90" s="54"/>
      <c r="R90" s="4"/>
      <c r="S90" s="4">
        <v>1</v>
      </c>
      <c r="T90" s="4"/>
      <c r="U90" s="4"/>
      <c r="V90" s="4"/>
      <c r="W90" s="4"/>
      <c r="X90" s="4"/>
      <c r="Y90" s="4">
        <v>1</v>
      </c>
      <c r="Z90" s="4"/>
      <c r="AA90" s="4"/>
      <c r="AB90" s="4"/>
      <c r="AC90" s="4">
        <v>1</v>
      </c>
      <c r="AD90" s="27"/>
      <c r="AE90" s="27"/>
      <c r="AF90" s="27">
        <v>1</v>
      </c>
      <c r="AG90" s="60"/>
      <c r="AH90" s="62"/>
      <c r="AI90" s="60"/>
      <c r="AJ90" s="62"/>
      <c r="AK90" s="62"/>
      <c r="AL90" s="55"/>
      <c r="AM90" s="62"/>
      <c r="AN90" s="27"/>
      <c r="AO90" s="27"/>
      <c r="AP90" s="27"/>
      <c r="AQ90" s="27"/>
      <c r="AR90" s="37"/>
      <c r="AS90" s="28">
        <f t="shared" si="31"/>
        <v>0</v>
      </c>
      <c r="AT90" s="37"/>
      <c r="AU90" s="43">
        <f t="shared" si="32"/>
        <v>0</v>
      </c>
      <c r="AW90" s="43">
        <f t="shared" si="33"/>
        <v>3</v>
      </c>
      <c r="AY90" s="43">
        <f t="shared" si="34"/>
        <v>1</v>
      </c>
      <c r="BA90" s="43">
        <f t="shared" si="35"/>
        <v>0</v>
      </c>
      <c r="BC90" s="10">
        <f t="shared" si="36"/>
        <v>4</v>
      </c>
    </row>
    <row r="91" spans="1:55" ht="14.4" x14ac:dyDescent="0.3">
      <c r="A91" s="21" t="s">
        <v>69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51">
        <v>2</v>
      </c>
      <c r="O91" s="49"/>
      <c r="P91" s="49"/>
      <c r="Q91" s="54">
        <v>1</v>
      </c>
      <c r="R91" s="4"/>
      <c r="S91" s="4">
        <v>1</v>
      </c>
      <c r="T91" s="4">
        <v>1</v>
      </c>
      <c r="U91" s="4"/>
      <c r="V91" s="4">
        <v>1</v>
      </c>
      <c r="W91" s="4"/>
      <c r="X91" s="4"/>
      <c r="Y91" s="4"/>
      <c r="Z91" s="4"/>
      <c r="AA91" s="4"/>
      <c r="AB91" s="4">
        <v>1</v>
      </c>
      <c r="AC91" s="4"/>
      <c r="AD91" s="27"/>
      <c r="AE91" s="27"/>
      <c r="AF91" s="27">
        <v>2</v>
      </c>
      <c r="AG91" s="60"/>
      <c r="AH91" s="62"/>
      <c r="AI91" s="60"/>
      <c r="AJ91" s="62"/>
      <c r="AK91" s="62"/>
      <c r="AL91" s="55"/>
      <c r="AM91" s="62"/>
      <c r="AN91" s="27"/>
      <c r="AO91" s="27"/>
      <c r="AP91" s="27"/>
      <c r="AQ91" s="27"/>
      <c r="AR91" s="37"/>
      <c r="AS91" s="28">
        <f t="shared" si="31"/>
        <v>0</v>
      </c>
      <c r="AT91" s="37"/>
      <c r="AU91" s="43">
        <f t="shared" si="32"/>
        <v>3</v>
      </c>
      <c r="AW91" s="43">
        <f t="shared" si="33"/>
        <v>4</v>
      </c>
      <c r="AY91" s="43">
        <f t="shared" si="34"/>
        <v>2</v>
      </c>
      <c r="BA91" s="43">
        <f t="shared" si="35"/>
        <v>0</v>
      </c>
      <c r="BC91" s="10">
        <f t="shared" si="36"/>
        <v>9</v>
      </c>
    </row>
    <row r="92" spans="1:55" ht="14.4" x14ac:dyDescent="0.3">
      <c r="A92" s="21" t="s">
        <v>70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51">
        <v>1</v>
      </c>
      <c r="O92" s="49"/>
      <c r="P92" s="49"/>
      <c r="Q92" s="54"/>
      <c r="R92" s="4"/>
      <c r="S92" s="4"/>
      <c r="T92" s="4"/>
      <c r="U92" s="4">
        <v>1</v>
      </c>
      <c r="V92" s="4"/>
      <c r="W92" s="4"/>
      <c r="X92" s="4"/>
      <c r="Y92" s="4"/>
      <c r="Z92" s="4"/>
      <c r="AA92" s="4"/>
      <c r="AB92" s="4"/>
      <c r="AC92" s="4"/>
      <c r="AD92" s="27"/>
      <c r="AE92" s="27"/>
      <c r="AF92" s="27"/>
      <c r="AG92" s="60"/>
      <c r="AH92" s="62"/>
      <c r="AI92" s="60"/>
      <c r="AJ92" s="62"/>
      <c r="AK92" s="62"/>
      <c r="AL92" s="55"/>
      <c r="AM92" s="62"/>
      <c r="AN92" s="27"/>
      <c r="AO92" s="27"/>
      <c r="AP92" s="27"/>
      <c r="AQ92" s="27"/>
      <c r="AR92" s="37"/>
      <c r="AS92" s="28">
        <f t="shared" si="31"/>
        <v>0</v>
      </c>
      <c r="AT92" s="37"/>
      <c r="AU92" s="43">
        <f t="shared" si="32"/>
        <v>1</v>
      </c>
      <c r="AW92" s="43">
        <f t="shared" si="33"/>
        <v>1</v>
      </c>
      <c r="AY92" s="43">
        <f t="shared" si="34"/>
        <v>0</v>
      </c>
      <c r="BA92" s="43">
        <f t="shared" si="35"/>
        <v>0</v>
      </c>
      <c r="BC92" s="10">
        <f t="shared" si="36"/>
        <v>2</v>
      </c>
    </row>
    <row r="93" spans="1:55" ht="14.4" x14ac:dyDescent="0.3">
      <c r="A93" s="21" t="s">
        <v>71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51"/>
      <c r="O93" s="49"/>
      <c r="P93" s="49">
        <v>1</v>
      </c>
      <c r="Q93" s="54"/>
      <c r="R93" s="4">
        <v>1</v>
      </c>
      <c r="S93" s="4"/>
      <c r="T93" s="4">
        <v>1</v>
      </c>
      <c r="U93" s="4"/>
      <c r="V93" s="4"/>
      <c r="W93" s="4"/>
      <c r="X93" s="4"/>
      <c r="Y93" s="4"/>
      <c r="Z93" s="4"/>
      <c r="AA93" s="4"/>
      <c r="AB93" s="4"/>
      <c r="AC93" s="4"/>
      <c r="AD93" s="27"/>
      <c r="AE93" s="27"/>
      <c r="AF93" s="27"/>
      <c r="AG93" s="60"/>
      <c r="AH93" s="62"/>
      <c r="AI93" s="60"/>
      <c r="AJ93" s="62"/>
      <c r="AK93" s="62"/>
      <c r="AL93" s="55"/>
      <c r="AM93" s="62"/>
      <c r="AN93" s="27"/>
      <c r="AO93" s="27"/>
      <c r="AP93" s="27"/>
      <c r="AQ93" s="27"/>
      <c r="AR93" s="37"/>
      <c r="AS93" s="28">
        <f t="shared" si="31"/>
        <v>0</v>
      </c>
      <c r="AT93" s="37"/>
      <c r="AU93" s="43">
        <f t="shared" si="32"/>
        <v>1</v>
      </c>
      <c r="AW93" s="43">
        <f t="shared" si="33"/>
        <v>1</v>
      </c>
      <c r="AY93" s="43">
        <f t="shared" si="34"/>
        <v>0</v>
      </c>
      <c r="BA93" s="43">
        <f t="shared" si="35"/>
        <v>0</v>
      </c>
      <c r="BC93" s="10">
        <f t="shared" si="36"/>
        <v>2</v>
      </c>
    </row>
    <row r="94" spans="1:55" ht="14.4" x14ac:dyDescent="0.3">
      <c r="A94" s="21" t="s">
        <v>72</v>
      </c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51"/>
      <c r="O94" s="49"/>
      <c r="P94" s="49"/>
      <c r="Q94" s="5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27"/>
      <c r="AE94" s="27"/>
      <c r="AF94" s="27"/>
      <c r="AG94" s="60"/>
      <c r="AH94" s="62"/>
      <c r="AI94" s="60"/>
      <c r="AJ94" s="62"/>
      <c r="AK94" s="62"/>
      <c r="AL94" s="55"/>
      <c r="AM94" s="62"/>
      <c r="AN94" s="27"/>
      <c r="AO94" s="27"/>
      <c r="AP94" s="27"/>
      <c r="AQ94" s="27"/>
      <c r="AR94" s="37"/>
      <c r="AS94" s="28">
        <f t="shared" si="31"/>
        <v>0</v>
      </c>
      <c r="AT94" s="37"/>
      <c r="AU94" s="43">
        <f t="shared" si="32"/>
        <v>0</v>
      </c>
      <c r="AW94" s="43">
        <f t="shared" si="33"/>
        <v>0</v>
      </c>
      <c r="AY94" s="43">
        <f t="shared" si="34"/>
        <v>0</v>
      </c>
      <c r="BA94" s="43">
        <f t="shared" si="35"/>
        <v>0</v>
      </c>
      <c r="BC94" s="10">
        <f t="shared" si="36"/>
        <v>0</v>
      </c>
    </row>
    <row r="95" spans="1:55" ht="14.4" x14ac:dyDescent="0.3">
      <c r="A95" s="21" t="s">
        <v>73</v>
      </c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51"/>
      <c r="O95" s="49"/>
      <c r="P95" s="49"/>
      <c r="Q95" s="5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27"/>
      <c r="AE95" s="27"/>
      <c r="AF95" s="27"/>
      <c r="AG95" s="60"/>
      <c r="AH95" s="62"/>
      <c r="AI95" s="60"/>
      <c r="AJ95" s="62"/>
      <c r="AK95" s="62"/>
      <c r="AL95" s="55"/>
      <c r="AM95" s="62"/>
      <c r="AN95" s="27"/>
      <c r="AO95" s="27"/>
      <c r="AP95" s="27"/>
      <c r="AQ95" s="27"/>
      <c r="AR95" s="37"/>
      <c r="AS95" s="28">
        <f t="shared" si="31"/>
        <v>0</v>
      </c>
      <c r="AT95" s="37"/>
      <c r="AU95" s="43">
        <f t="shared" si="32"/>
        <v>0</v>
      </c>
      <c r="AW95" s="43">
        <f t="shared" si="33"/>
        <v>0</v>
      </c>
      <c r="AY95" s="43">
        <f t="shared" si="34"/>
        <v>0</v>
      </c>
      <c r="BA95" s="43">
        <f t="shared" si="35"/>
        <v>0</v>
      </c>
      <c r="BC95" s="10">
        <f t="shared" si="36"/>
        <v>0</v>
      </c>
    </row>
    <row r="96" spans="1:55" ht="14.4" x14ac:dyDescent="0.3">
      <c r="A96" s="21" t="s">
        <v>74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51"/>
      <c r="O96" s="49"/>
      <c r="P96" s="49"/>
      <c r="Q96" s="5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27"/>
      <c r="AE96" s="27"/>
      <c r="AF96" s="27"/>
      <c r="AG96" s="60"/>
      <c r="AH96" s="62"/>
      <c r="AI96" s="60"/>
      <c r="AJ96" s="62"/>
      <c r="AK96" s="62"/>
      <c r="AL96" s="55"/>
      <c r="AM96" s="62"/>
      <c r="AN96" s="27"/>
      <c r="AO96" s="27"/>
      <c r="AP96" s="27"/>
      <c r="AQ96" s="27"/>
      <c r="AR96" s="37"/>
      <c r="AS96" s="28">
        <f t="shared" si="31"/>
        <v>0</v>
      </c>
      <c r="AT96" s="37"/>
      <c r="AU96" s="43">
        <f t="shared" si="32"/>
        <v>0</v>
      </c>
      <c r="AW96" s="43">
        <f t="shared" si="33"/>
        <v>0</v>
      </c>
      <c r="AY96" s="43">
        <f t="shared" si="34"/>
        <v>0</v>
      </c>
      <c r="BA96" s="43">
        <f t="shared" si="35"/>
        <v>0</v>
      </c>
      <c r="BC96" s="10">
        <f t="shared" si="36"/>
        <v>0</v>
      </c>
    </row>
    <row r="97" spans="1:55" ht="14.4" x14ac:dyDescent="0.3">
      <c r="A97" s="21" t="s">
        <v>75</v>
      </c>
      <c r="B97" s="46"/>
      <c r="C97" s="46"/>
      <c r="D97" s="46"/>
      <c r="E97" s="46"/>
      <c r="F97" s="46"/>
      <c r="G97" s="46"/>
      <c r="H97" s="46"/>
      <c r="I97" s="46"/>
      <c r="J97" s="46"/>
      <c r="K97" s="46">
        <v>1</v>
      </c>
      <c r="L97" s="46"/>
      <c r="M97" s="46">
        <v>1</v>
      </c>
      <c r="N97" s="52"/>
      <c r="O97" s="49"/>
      <c r="P97" s="49"/>
      <c r="Q97" s="54"/>
      <c r="R97" s="4">
        <v>1</v>
      </c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27">
        <v>1</v>
      </c>
      <c r="AE97" s="27"/>
      <c r="AF97" s="27"/>
      <c r="AG97" s="60"/>
      <c r="AH97" s="62">
        <v>1</v>
      </c>
      <c r="AI97" s="60"/>
      <c r="AJ97" s="62"/>
      <c r="AK97" s="62"/>
      <c r="AL97" s="55"/>
      <c r="AM97" s="62"/>
      <c r="AN97" s="27"/>
      <c r="AO97" s="27"/>
      <c r="AP97" s="27"/>
      <c r="AQ97" s="27"/>
      <c r="AR97" s="37"/>
      <c r="AS97" s="28">
        <f t="shared" si="31"/>
        <v>0</v>
      </c>
      <c r="AT97" s="37"/>
      <c r="AU97" s="43">
        <f t="shared" si="32"/>
        <v>2</v>
      </c>
      <c r="AW97" s="43">
        <f t="shared" si="33"/>
        <v>1</v>
      </c>
      <c r="AY97" s="43">
        <f t="shared" si="34"/>
        <v>2</v>
      </c>
      <c r="BA97" s="43">
        <f t="shared" si="35"/>
        <v>0</v>
      </c>
      <c r="BC97" s="10">
        <f t="shared" si="36"/>
        <v>5</v>
      </c>
    </row>
    <row r="98" spans="1:55" ht="14.4" x14ac:dyDescent="0.3">
      <c r="A98" s="47" t="s">
        <v>76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51"/>
      <c r="O98" s="49"/>
      <c r="P98" s="49"/>
      <c r="Q98" s="5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27"/>
      <c r="AE98" s="27"/>
      <c r="AF98" s="27"/>
      <c r="AG98" s="60"/>
      <c r="AH98" s="62"/>
      <c r="AI98" s="60"/>
      <c r="AJ98" s="62"/>
      <c r="AK98" s="62"/>
      <c r="AL98" s="55"/>
      <c r="AM98" s="62"/>
      <c r="AN98" s="27"/>
      <c r="AO98" s="27"/>
      <c r="AP98" s="27"/>
      <c r="AQ98" s="27"/>
      <c r="AR98" s="37"/>
      <c r="AS98" s="28">
        <f t="shared" si="31"/>
        <v>0</v>
      </c>
      <c r="AT98" s="37"/>
      <c r="AU98" s="43">
        <f t="shared" si="32"/>
        <v>0</v>
      </c>
      <c r="AW98" s="43">
        <f t="shared" si="33"/>
        <v>0</v>
      </c>
      <c r="AY98" s="43">
        <f t="shared" si="34"/>
        <v>0</v>
      </c>
      <c r="BA98" s="43">
        <f t="shared" si="35"/>
        <v>0</v>
      </c>
      <c r="BC98" s="10">
        <f t="shared" si="36"/>
        <v>0</v>
      </c>
    </row>
    <row r="99" spans="1:55" ht="14.4" x14ac:dyDescent="0.3">
      <c r="A99" s="47" t="s">
        <v>77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51"/>
      <c r="O99" s="49"/>
      <c r="P99" s="49"/>
      <c r="Q99" s="5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27"/>
      <c r="AE99" s="27"/>
      <c r="AF99" s="27"/>
      <c r="AG99" s="60"/>
      <c r="AH99" s="62"/>
      <c r="AI99" s="60">
        <v>1</v>
      </c>
      <c r="AJ99" s="62"/>
      <c r="AK99" s="62"/>
      <c r="AL99" s="55"/>
      <c r="AM99" s="62"/>
      <c r="AN99" s="27"/>
      <c r="AO99" s="27"/>
      <c r="AP99" s="27"/>
      <c r="AQ99" s="27"/>
      <c r="AR99" s="37"/>
      <c r="AS99" s="28">
        <f t="shared" si="31"/>
        <v>0</v>
      </c>
      <c r="AT99" s="37"/>
      <c r="AU99" s="43">
        <f t="shared" si="32"/>
        <v>0</v>
      </c>
      <c r="AW99" s="43">
        <f t="shared" si="33"/>
        <v>0</v>
      </c>
      <c r="AY99" s="43">
        <f t="shared" si="34"/>
        <v>1</v>
      </c>
      <c r="BA99" s="43">
        <f t="shared" si="35"/>
        <v>0</v>
      </c>
      <c r="BC99" s="10">
        <f t="shared" si="36"/>
        <v>1</v>
      </c>
    </row>
    <row r="100" spans="1:55" ht="14.4" x14ac:dyDescent="0.3">
      <c r="A100" s="21" t="s">
        <v>78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51"/>
      <c r="O100" s="49"/>
      <c r="P100" s="49"/>
      <c r="Q100" s="5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27"/>
      <c r="AE100" s="27"/>
      <c r="AF100" s="27"/>
      <c r="AG100" s="60"/>
      <c r="AH100" s="62"/>
      <c r="AI100" s="60"/>
      <c r="AJ100" s="62"/>
      <c r="AK100" s="62"/>
      <c r="AL100" s="55"/>
      <c r="AM100" s="62"/>
      <c r="AN100" s="27"/>
      <c r="AO100" s="27"/>
      <c r="AP100" s="27"/>
      <c r="AQ100" s="27"/>
      <c r="AR100" s="37"/>
      <c r="AS100" s="28">
        <f t="shared" si="31"/>
        <v>0</v>
      </c>
      <c r="AT100" s="37"/>
      <c r="AU100" s="43">
        <f t="shared" si="32"/>
        <v>0</v>
      </c>
      <c r="AW100" s="43">
        <f t="shared" si="33"/>
        <v>0</v>
      </c>
      <c r="AY100" s="43">
        <f t="shared" si="34"/>
        <v>0</v>
      </c>
      <c r="BA100" s="43">
        <f t="shared" si="35"/>
        <v>0</v>
      </c>
      <c r="BC100" s="10">
        <f t="shared" si="36"/>
        <v>0</v>
      </c>
    </row>
    <row r="101" spans="1:55" ht="14.4" x14ac:dyDescent="0.3">
      <c r="A101" s="21" t="s">
        <v>79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51"/>
      <c r="O101" s="49">
        <v>1</v>
      </c>
      <c r="P101" s="49"/>
      <c r="Q101" s="5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27"/>
      <c r="AE101" s="27"/>
      <c r="AF101" s="27"/>
      <c r="AG101" s="60"/>
      <c r="AH101" s="62"/>
      <c r="AI101" s="60"/>
      <c r="AJ101" s="62"/>
      <c r="AK101" s="62"/>
      <c r="AL101" s="55"/>
      <c r="AM101" s="62"/>
      <c r="AN101" s="27"/>
      <c r="AO101" s="27"/>
      <c r="AP101" s="27"/>
      <c r="AQ101" s="27"/>
      <c r="AR101" s="37"/>
      <c r="AS101" s="28">
        <f t="shared" si="31"/>
        <v>0</v>
      </c>
      <c r="AT101" s="37"/>
      <c r="AU101" s="43">
        <f t="shared" si="32"/>
        <v>1</v>
      </c>
      <c r="AW101" s="43">
        <f t="shared" si="33"/>
        <v>0</v>
      </c>
      <c r="AY101" s="43">
        <f t="shared" si="34"/>
        <v>0</v>
      </c>
      <c r="BA101" s="43">
        <f t="shared" si="35"/>
        <v>0</v>
      </c>
      <c r="BC101" s="10">
        <f t="shared" ref="BC101" si="37">AS101+AU101+AW101+AY101+BA101</f>
        <v>1</v>
      </c>
    </row>
    <row r="102" spans="1:55" thickBot="1" x14ac:dyDescent="0.35">
      <c r="A102" s="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9">
        <f>SUM(AS87:AS96)</f>
        <v>0</v>
      </c>
      <c r="AT102" s="37"/>
      <c r="AU102" s="44">
        <f>SUM(AU87:AU100)</f>
        <v>24</v>
      </c>
      <c r="AW102" s="44">
        <f>SUM(AW87:AW101)</f>
        <v>36</v>
      </c>
      <c r="AY102" s="61">
        <f>SUM(AY87:AY101)</f>
        <v>18</v>
      </c>
      <c r="BA102" s="44">
        <f>SUM(BA87:BA101)</f>
        <v>0</v>
      </c>
      <c r="BC102" s="24">
        <f>SUM(BC87:BC100)</f>
        <v>78</v>
      </c>
    </row>
    <row r="103" spans="1:55" ht="28.8" x14ac:dyDescent="0.3">
      <c r="A103" s="19" t="s">
        <v>80</v>
      </c>
      <c r="B103" s="22">
        <v>44896</v>
      </c>
      <c r="C103" s="22">
        <v>44927</v>
      </c>
      <c r="D103" s="22">
        <v>44958</v>
      </c>
      <c r="E103" s="22">
        <v>44986</v>
      </c>
      <c r="F103" s="22">
        <v>45017</v>
      </c>
      <c r="G103" s="22">
        <v>45047</v>
      </c>
      <c r="H103" s="22">
        <v>45078</v>
      </c>
      <c r="I103" s="22">
        <v>45108</v>
      </c>
      <c r="J103" s="22">
        <v>45139</v>
      </c>
      <c r="K103" s="22">
        <v>45170</v>
      </c>
      <c r="L103" s="22">
        <v>45200</v>
      </c>
      <c r="M103" s="22">
        <v>45231</v>
      </c>
      <c r="N103" s="50">
        <v>45261</v>
      </c>
      <c r="O103" s="48">
        <v>45315</v>
      </c>
      <c r="P103" s="48">
        <v>45346</v>
      </c>
      <c r="Q103" s="53">
        <v>45375</v>
      </c>
      <c r="R103" s="53">
        <v>45406</v>
      </c>
      <c r="S103" s="53">
        <v>45436</v>
      </c>
      <c r="T103" s="22">
        <v>45444</v>
      </c>
      <c r="U103" s="22">
        <v>45474</v>
      </c>
      <c r="V103" s="22">
        <v>45505</v>
      </c>
      <c r="W103" s="22">
        <v>45536</v>
      </c>
      <c r="X103" s="57">
        <v>45566</v>
      </c>
      <c r="Y103" s="57">
        <v>45597</v>
      </c>
      <c r="Z103" s="57">
        <v>45627</v>
      </c>
      <c r="AA103" s="57">
        <v>45658</v>
      </c>
      <c r="AB103" s="57">
        <v>45689</v>
      </c>
      <c r="AC103" s="58">
        <v>45717</v>
      </c>
      <c r="AD103" s="56">
        <v>45772</v>
      </c>
      <c r="AE103" s="22">
        <v>45802</v>
      </c>
      <c r="AF103" s="22">
        <v>45833</v>
      </c>
      <c r="AG103" s="50">
        <v>45863</v>
      </c>
      <c r="AH103" s="53">
        <v>45894</v>
      </c>
      <c r="AI103" s="50">
        <v>45901</v>
      </c>
      <c r="AJ103" s="53">
        <v>45955</v>
      </c>
      <c r="AK103" s="48">
        <v>46351</v>
      </c>
      <c r="AL103" s="53">
        <v>46381</v>
      </c>
      <c r="AM103" s="81">
        <v>46048</v>
      </c>
      <c r="AN103" s="80">
        <v>46054</v>
      </c>
      <c r="AO103" s="80">
        <v>46082</v>
      </c>
      <c r="AP103" s="80">
        <v>46113</v>
      </c>
      <c r="AQ103" s="80">
        <v>46143</v>
      </c>
      <c r="AR103" s="36"/>
      <c r="AS103" s="38" t="s">
        <v>61</v>
      </c>
      <c r="AT103" s="36"/>
      <c r="AU103" s="42" t="s">
        <v>62</v>
      </c>
      <c r="AW103" s="42" t="s">
        <v>63</v>
      </c>
      <c r="AY103" s="42" t="s">
        <v>64</v>
      </c>
      <c r="BA103" s="42" t="s">
        <v>99</v>
      </c>
      <c r="BC103" s="20" t="s">
        <v>8</v>
      </c>
    </row>
    <row r="104" spans="1:55" ht="14.4" x14ac:dyDescent="0.3">
      <c r="A104" s="21" t="s">
        <v>65</v>
      </c>
      <c r="B104" s="4"/>
      <c r="C104" s="4"/>
      <c r="D104" s="4"/>
      <c r="E104" s="4"/>
      <c r="F104" s="4"/>
      <c r="G104" s="4"/>
      <c r="H104" s="4"/>
      <c r="I104" s="4">
        <v>2</v>
      </c>
      <c r="J104" s="4"/>
      <c r="K104" s="4"/>
      <c r="L104" s="4"/>
      <c r="M104" s="4"/>
      <c r="N104" s="51"/>
      <c r="O104" s="49"/>
      <c r="P104" s="49"/>
      <c r="Q104" s="5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27"/>
      <c r="AE104" s="27"/>
      <c r="AF104" s="27"/>
      <c r="AG104" s="60"/>
      <c r="AH104" s="62"/>
      <c r="AI104" s="60"/>
      <c r="AJ104" s="62"/>
      <c r="AK104" s="55"/>
      <c r="AL104" s="62"/>
      <c r="AM104" s="62"/>
      <c r="AN104" s="27"/>
      <c r="AO104" s="27"/>
      <c r="AP104" s="27"/>
      <c r="AQ104" s="27"/>
      <c r="AR104" s="37"/>
      <c r="AS104" s="28">
        <f t="shared" ref="AS104:AS118" si="38">SUM(B104:E104)</f>
        <v>0</v>
      </c>
      <c r="AT104" s="37"/>
      <c r="AU104" s="43">
        <f t="shared" ref="AU104:AU118" si="39">SUM(F104:Q104)</f>
        <v>2</v>
      </c>
      <c r="AW104" s="43">
        <f>S104+T104+U104+V104+W104+X104+Y104+Z104+AA104+AB104+AC104+AD104</f>
        <v>0</v>
      </c>
      <c r="AY104" s="43">
        <f>AD104+AE104+AF104+AG104+AH104+AI104+AJ104+AK104+AL104+AM104+AN104+AO104</f>
        <v>0</v>
      </c>
      <c r="BA104" s="43">
        <f>AP104+AQ104</f>
        <v>0</v>
      </c>
      <c r="BC104" s="10">
        <f>AS104+AU104+AW104+AY104+BA104</f>
        <v>2</v>
      </c>
    </row>
    <row r="105" spans="1:55" ht="14.4" x14ac:dyDescent="0.3">
      <c r="A105" s="21" t="s">
        <v>66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51"/>
      <c r="O105" s="49"/>
      <c r="P105" s="49"/>
      <c r="Q105" s="5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27"/>
      <c r="AE105" s="27"/>
      <c r="AF105" s="27"/>
      <c r="AG105" s="60"/>
      <c r="AH105" s="62"/>
      <c r="AI105" s="60"/>
      <c r="AJ105" s="62"/>
      <c r="AK105" s="55"/>
      <c r="AL105" s="62"/>
      <c r="AM105" s="62"/>
      <c r="AN105" s="27"/>
      <c r="AO105" s="27"/>
      <c r="AP105" s="27"/>
      <c r="AQ105" s="27"/>
      <c r="AR105" s="37"/>
      <c r="AS105" s="28">
        <f t="shared" si="38"/>
        <v>0</v>
      </c>
      <c r="AT105" s="37"/>
      <c r="AU105" s="43">
        <f t="shared" si="39"/>
        <v>0</v>
      </c>
      <c r="AW105" s="43">
        <f t="shared" ref="AW105:AW118" si="40">S105+T105+U105+V105+W105+X105+Y105+Z105+AA105+AB105+AC105+AD105</f>
        <v>0</v>
      </c>
      <c r="AY105" s="43">
        <f t="shared" ref="AY105:AY118" si="41">AD105+AE105+AF105+AG105+AH105+AI105+AJ105+AK105+AL105+AM105+AN105+AO105+AP105</f>
        <v>0</v>
      </c>
      <c r="BA105" s="43">
        <f t="shared" ref="BA105:BA118" si="42">AP105+AQ105</f>
        <v>0</v>
      </c>
      <c r="BC105" s="10">
        <f t="shared" ref="BC105:BC118" si="43">AS105+AU105+AW105+AY105+BA105</f>
        <v>0</v>
      </c>
    </row>
    <row r="106" spans="1:55" ht="14.4" x14ac:dyDescent="0.3">
      <c r="A106" s="21" t="s">
        <v>67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51"/>
      <c r="O106" s="49"/>
      <c r="P106" s="49"/>
      <c r="Q106" s="5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27"/>
      <c r="AE106" s="27"/>
      <c r="AF106" s="27"/>
      <c r="AG106" s="60"/>
      <c r="AH106" s="62"/>
      <c r="AI106" s="60"/>
      <c r="AJ106" s="62"/>
      <c r="AK106" s="55"/>
      <c r="AL106" s="62"/>
      <c r="AM106" s="62"/>
      <c r="AN106" s="27"/>
      <c r="AO106" s="27"/>
      <c r="AP106" s="27"/>
      <c r="AQ106" s="27"/>
      <c r="AR106" s="37"/>
      <c r="AS106" s="28">
        <f t="shared" si="38"/>
        <v>0</v>
      </c>
      <c r="AT106" s="37"/>
      <c r="AU106" s="43">
        <f t="shared" si="39"/>
        <v>0</v>
      </c>
      <c r="AW106" s="43">
        <f t="shared" si="40"/>
        <v>0</v>
      </c>
      <c r="AY106" s="43">
        <f t="shared" si="41"/>
        <v>0</v>
      </c>
      <c r="BA106" s="43">
        <f t="shared" si="42"/>
        <v>0</v>
      </c>
      <c r="BC106" s="10">
        <f t="shared" si="43"/>
        <v>0</v>
      </c>
    </row>
    <row r="107" spans="1:55" ht="14.4" x14ac:dyDescent="0.3">
      <c r="A107" s="21" t="s">
        <v>68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51"/>
      <c r="O107" s="49"/>
      <c r="P107" s="49"/>
      <c r="Q107" s="5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27"/>
      <c r="AE107" s="27"/>
      <c r="AF107" s="27"/>
      <c r="AG107" s="60"/>
      <c r="AH107" s="62"/>
      <c r="AI107" s="60"/>
      <c r="AJ107" s="62"/>
      <c r="AK107" s="55"/>
      <c r="AL107" s="62"/>
      <c r="AM107" s="62"/>
      <c r="AN107" s="27"/>
      <c r="AO107" s="27"/>
      <c r="AP107" s="27"/>
      <c r="AQ107" s="27"/>
      <c r="AR107" s="37"/>
      <c r="AS107" s="28">
        <f t="shared" si="38"/>
        <v>0</v>
      </c>
      <c r="AT107" s="37"/>
      <c r="AU107" s="43">
        <f t="shared" si="39"/>
        <v>0</v>
      </c>
      <c r="AW107" s="43">
        <f t="shared" si="40"/>
        <v>0</v>
      </c>
      <c r="AY107" s="43">
        <f t="shared" si="41"/>
        <v>0</v>
      </c>
      <c r="BA107" s="43">
        <f t="shared" si="42"/>
        <v>0</v>
      </c>
      <c r="BC107" s="10">
        <f t="shared" si="43"/>
        <v>0</v>
      </c>
    </row>
    <row r="108" spans="1:55" ht="14.4" x14ac:dyDescent="0.3">
      <c r="A108" s="21" t="s">
        <v>69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51"/>
      <c r="O108" s="49"/>
      <c r="P108" s="49"/>
      <c r="Q108" s="5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27"/>
      <c r="AE108" s="27"/>
      <c r="AF108" s="27"/>
      <c r="AG108" s="60"/>
      <c r="AH108" s="62"/>
      <c r="AI108" s="60"/>
      <c r="AJ108" s="62"/>
      <c r="AK108" s="55"/>
      <c r="AL108" s="62"/>
      <c r="AM108" s="62"/>
      <c r="AN108" s="27"/>
      <c r="AO108" s="27"/>
      <c r="AP108" s="27"/>
      <c r="AQ108" s="27"/>
      <c r="AR108" s="37"/>
      <c r="AS108" s="28">
        <f t="shared" si="38"/>
        <v>0</v>
      </c>
      <c r="AT108" s="37"/>
      <c r="AU108" s="43">
        <f t="shared" si="39"/>
        <v>0</v>
      </c>
      <c r="AW108" s="43">
        <f t="shared" si="40"/>
        <v>0</v>
      </c>
      <c r="AY108" s="43">
        <f t="shared" si="41"/>
        <v>0</v>
      </c>
      <c r="BA108" s="43">
        <f t="shared" si="42"/>
        <v>0</v>
      </c>
      <c r="BC108" s="10">
        <f t="shared" si="43"/>
        <v>0</v>
      </c>
    </row>
    <row r="109" spans="1:55" ht="14.4" x14ac:dyDescent="0.3">
      <c r="A109" s="21" t="s">
        <v>70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51"/>
      <c r="O109" s="49"/>
      <c r="P109" s="49"/>
      <c r="Q109" s="5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27"/>
      <c r="AE109" s="27"/>
      <c r="AF109" s="27"/>
      <c r="AG109" s="60"/>
      <c r="AH109" s="62"/>
      <c r="AI109" s="60"/>
      <c r="AJ109" s="62"/>
      <c r="AK109" s="55"/>
      <c r="AL109" s="62"/>
      <c r="AM109" s="62"/>
      <c r="AN109" s="27"/>
      <c r="AO109" s="27"/>
      <c r="AP109" s="27"/>
      <c r="AQ109" s="27"/>
      <c r="AR109" s="37"/>
      <c r="AS109" s="28">
        <f t="shared" si="38"/>
        <v>0</v>
      </c>
      <c r="AT109" s="37"/>
      <c r="AU109" s="43">
        <f t="shared" si="39"/>
        <v>0</v>
      </c>
      <c r="AW109" s="43">
        <f t="shared" si="40"/>
        <v>0</v>
      </c>
      <c r="AY109" s="43">
        <f t="shared" si="41"/>
        <v>0</v>
      </c>
      <c r="BA109" s="43">
        <f t="shared" si="42"/>
        <v>0</v>
      </c>
      <c r="BC109" s="10">
        <f t="shared" si="43"/>
        <v>0</v>
      </c>
    </row>
    <row r="110" spans="1:55" ht="14.4" x14ac:dyDescent="0.3">
      <c r="A110" s="21" t="s">
        <v>71</v>
      </c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51"/>
      <c r="O110" s="49"/>
      <c r="P110" s="49"/>
      <c r="Q110" s="5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27"/>
      <c r="AE110" s="27"/>
      <c r="AF110" s="27"/>
      <c r="AG110" s="60"/>
      <c r="AH110" s="62"/>
      <c r="AI110" s="60"/>
      <c r="AJ110" s="62"/>
      <c r="AK110" s="55"/>
      <c r="AL110" s="62"/>
      <c r="AM110" s="62"/>
      <c r="AN110" s="27"/>
      <c r="AO110" s="27"/>
      <c r="AP110" s="27"/>
      <c r="AQ110" s="27"/>
      <c r="AR110" s="37"/>
      <c r="AS110" s="28">
        <f t="shared" si="38"/>
        <v>0</v>
      </c>
      <c r="AT110" s="37"/>
      <c r="AU110" s="43">
        <f t="shared" si="39"/>
        <v>0</v>
      </c>
      <c r="AW110" s="43">
        <f t="shared" si="40"/>
        <v>0</v>
      </c>
      <c r="AY110" s="43">
        <f t="shared" si="41"/>
        <v>0</v>
      </c>
      <c r="BA110" s="43">
        <f t="shared" si="42"/>
        <v>0</v>
      </c>
      <c r="BC110" s="10">
        <f t="shared" si="43"/>
        <v>0</v>
      </c>
    </row>
    <row r="111" spans="1:55" ht="14.4" x14ac:dyDescent="0.3">
      <c r="A111" s="21" t="s">
        <v>72</v>
      </c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51"/>
      <c r="O111" s="49"/>
      <c r="P111" s="49"/>
      <c r="Q111" s="5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27"/>
      <c r="AE111" s="27"/>
      <c r="AF111" s="27"/>
      <c r="AG111" s="60"/>
      <c r="AH111" s="62"/>
      <c r="AI111" s="60"/>
      <c r="AJ111" s="62"/>
      <c r="AK111" s="55"/>
      <c r="AL111" s="62"/>
      <c r="AM111" s="62"/>
      <c r="AN111" s="27"/>
      <c r="AO111" s="27"/>
      <c r="AP111" s="27"/>
      <c r="AQ111" s="27"/>
      <c r="AR111" s="37"/>
      <c r="AS111" s="28">
        <f t="shared" si="38"/>
        <v>0</v>
      </c>
      <c r="AT111" s="37"/>
      <c r="AU111" s="43">
        <f t="shared" si="39"/>
        <v>0</v>
      </c>
      <c r="AW111" s="43">
        <f t="shared" si="40"/>
        <v>0</v>
      </c>
      <c r="AY111" s="43">
        <f t="shared" si="41"/>
        <v>0</v>
      </c>
      <c r="BA111" s="43">
        <f t="shared" si="42"/>
        <v>0</v>
      </c>
      <c r="BC111" s="10">
        <f t="shared" si="43"/>
        <v>0</v>
      </c>
    </row>
    <row r="112" spans="1:55" ht="14.4" x14ac:dyDescent="0.3">
      <c r="A112" s="21" t="s">
        <v>73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51"/>
      <c r="O112" s="49"/>
      <c r="P112" s="49"/>
      <c r="Q112" s="5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27"/>
      <c r="AE112" s="27"/>
      <c r="AF112" s="27"/>
      <c r="AG112" s="60"/>
      <c r="AH112" s="62"/>
      <c r="AI112" s="60"/>
      <c r="AJ112" s="62"/>
      <c r="AK112" s="55"/>
      <c r="AL112" s="62"/>
      <c r="AM112" s="62"/>
      <c r="AN112" s="27"/>
      <c r="AO112" s="27"/>
      <c r="AP112" s="27"/>
      <c r="AQ112" s="27"/>
      <c r="AR112" s="37"/>
      <c r="AS112" s="28">
        <f t="shared" si="38"/>
        <v>0</v>
      </c>
      <c r="AT112" s="37"/>
      <c r="AU112" s="43">
        <f t="shared" si="39"/>
        <v>0</v>
      </c>
      <c r="AW112" s="43">
        <f t="shared" si="40"/>
        <v>0</v>
      </c>
      <c r="AY112" s="43">
        <f t="shared" si="41"/>
        <v>0</v>
      </c>
      <c r="BA112" s="43">
        <f t="shared" si="42"/>
        <v>0</v>
      </c>
      <c r="BC112" s="10">
        <f t="shared" si="43"/>
        <v>0</v>
      </c>
    </row>
    <row r="113" spans="1:55" ht="14.4" x14ac:dyDescent="0.3">
      <c r="A113" s="21" t="s">
        <v>74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51"/>
      <c r="O113" s="49"/>
      <c r="P113" s="49"/>
      <c r="Q113" s="5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27"/>
      <c r="AE113" s="27"/>
      <c r="AF113" s="27"/>
      <c r="AG113" s="60"/>
      <c r="AH113" s="62"/>
      <c r="AI113" s="60"/>
      <c r="AJ113" s="62"/>
      <c r="AK113" s="55"/>
      <c r="AL113" s="62"/>
      <c r="AM113" s="62"/>
      <c r="AN113" s="27"/>
      <c r="AO113" s="27"/>
      <c r="AP113" s="27"/>
      <c r="AQ113" s="27"/>
      <c r="AR113" s="37"/>
      <c r="AS113" s="28">
        <f t="shared" si="38"/>
        <v>0</v>
      </c>
      <c r="AT113" s="37"/>
      <c r="AU113" s="43">
        <f t="shared" si="39"/>
        <v>0</v>
      </c>
      <c r="AW113" s="43">
        <f t="shared" si="40"/>
        <v>0</v>
      </c>
      <c r="AY113" s="43">
        <f t="shared" si="41"/>
        <v>0</v>
      </c>
      <c r="BA113" s="43">
        <f t="shared" si="42"/>
        <v>0</v>
      </c>
      <c r="BC113" s="10">
        <f t="shared" si="43"/>
        <v>0</v>
      </c>
    </row>
    <row r="114" spans="1:55" ht="14.4" x14ac:dyDescent="0.3">
      <c r="A114" s="45" t="s">
        <v>75</v>
      </c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52"/>
      <c r="O114" s="49"/>
      <c r="P114" s="49"/>
      <c r="Q114" s="5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27"/>
      <c r="AE114" s="27"/>
      <c r="AF114" s="27"/>
      <c r="AG114" s="60"/>
      <c r="AH114" s="62"/>
      <c r="AI114" s="60"/>
      <c r="AJ114" s="62"/>
      <c r="AK114" s="55"/>
      <c r="AL114" s="62"/>
      <c r="AM114" s="62"/>
      <c r="AN114" s="27"/>
      <c r="AO114" s="27"/>
      <c r="AP114" s="27"/>
      <c r="AQ114" s="27"/>
      <c r="AR114" s="37"/>
      <c r="AS114" s="28">
        <f t="shared" si="38"/>
        <v>0</v>
      </c>
      <c r="AT114" s="37"/>
      <c r="AU114" s="43">
        <f t="shared" si="39"/>
        <v>0</v>
      </c>
      <c r="AW114" s="43">
        <f t="shared" si="40"/>
        <v>0</v>
      </c>
      <c r="AY114" s="43">
        <f t="shared" si="41"/>
        <v>0</v>
      </c>
      <c r="BA114" s="43">
        <f t="shared" si="42"/>
        <v>0</v>
      </c>
      <c r="BC114" s="10">
        <f t="shared" si="43"/>
        <v>0</v>
      </c>
    </row>
    <row r="115" spans="1:55" ht="14.4" x14ac:dyDescent="0.3">
      <c r="A115" s="21" t="s">
        <v>76</v>
      </c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51"/>
      <c r="O115" s="49"/>
      <c r="P115" s="49"/>
      <c r="Q115" s="5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27"/>
      <c r="AE115" s="27"/>
      <c r="AF115" s="27"/>
      <c r="AG115" s="60"/>
      <c r="AH115" s="62"/>
      <c r="AI115" s="60"/>
      <c r="AJ115" s="62"/>
      <c r="AK115" s="55"/>
      <c r="AL115" s="62"/>
      <c r="AM115" s="62"/>
      <c r="AN115" s="27"/>
      <c r="AO115" s="27"/>
      <c r="AP115" s="27"/>
      <c r="AQ115" s="27"/>
      <c r="AR115" s="37"/>
      <c r="AS115" s="28">
        <f t="shared" si="38"/>
        <v>0</v>
      </c>
      <c r="AT115" s="37"/>
      <c r="AU115" s="43">
        <f t="shared" si="39"/>
        <v>0</v>
      </c>
      <c r="AW115" s="43">
        <f t="shared" si="40"/>
        <v>0</v>
      </c>
      <c r="AY115" s="43">
        <f t="shared" si="41"/>
        <v>0</v>
      </c>
      <c r="BA115" s="43">
        <f t="shared" si="42"/>
        <v>0</v>
      </c>
      <c r="BC115" s="10">
        <f t="shared" si="43"/>
        <v>0</v>
      </c>
    </row>
    <row r="116" spans="1:55" ht="14.4" x14ac:dyDescent="0.3">
      <c r="A116" s="21" t="s">
        <v>77</v>
      </c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51"/>
      <c r="O116" s="49"/>
      <c r="P116" s="49"/>
      <c r="Q116" s="5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27"/>
      <c r="AE116" s="27"/>
      <c r="AF116" s="27"/>
      <c r="AG116" s="60"/>
      <c r="AH116" s="62"/>
      <c r="AI116" s="60"/>
      <c r="AJ116" s="62"/>
      <c r="AK116" s="55"/>
      <c r="AL116" s="62"/>
      <c r="AM116" s="62"/>
      <c r="AN116" s="27"/>
      <c r="AO116" s="27"/>
      <c r="AP116" s="27"/>
      <c r="AQ116" s="27"/>
      <c r="AR116" s="37"/>
      <c r="AS116" s="28">
        <f t="shared" si="38"/>
        <v>0</v>
      </c>
      <c r="AT116" s="37"/>
      <c r="AU116" s="43">
        <f t="shared" si="39"/>
        <v>0</v>
      </c>
      <c r="AW116" s="43">
        <f t="shared" si="40"/>
        <v>0</v>
      </c>
      <c r="AY116" s="43">
        <f t="shared" si="41"/>
        <v>0</v>
      </c>
      <c r="BA116" s="43">
        <f t="shared" si="42"/>
        <v>0</v>
      </c>
      <c r="BC116" s="10">
        <f t="shared" si="43"/>
        <v>0</v>
      </c>
    </row>
    <row r="117" spans="1:55" ht="14.4" x14ac:dyDescent="0.3">
      <c r="A117" s="21" t="s">
        <v>78</v>
      </c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51"/>
      <c r="O117" s="49"/>
      <c r="P117" s="49"/>
      <c r="Q117" s="5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27"/>
      <c r="AE117" s="27"/>
      <c r="AF117" s="27"/>
      <c r="AG117" s="60"/>
      <c r="AH117" s="62"/>
      <c r="AI117" s="60"/>
      <c r="AJ117" s="62"/>
      <c r="AK117" s="55"/>
      <c r="AL117" s="62"/>
      <c r="AM117" s="62"/>
      <c r="AN117" s="27"/>
      <c r="AO117" s="27"/>
      <c r="AP117" s="27"/>
      <c r="AQ117" s="27"/>
      <c r="AR117" s="37"/>
      <c r="AS117" s="28">
        <f t="shared" si="38"/>
        <v>0</v>
      </c>
      <c r="AT117" s="37"/>
      <c r="AU117" s="43">
        <f t="shared" si="39"/>
        <v>0</v>
      </c>
      <c r="AW117" s="43">
        <f t="shared" si="40"/>
        <v>0</v>
      </c>
      <c r="AY117" s="43">
        <f t="shared" si="41"/>
        <v>0</v>
      </c>
      <c r="BA117" s="43">
        <f t="shared" si="42"/>
        <v>0</v>
      </c>
      <c r="BC117" s="10">
        <f t="shared" si="43"/>
        <v>0</v>
      </c>
    </row>
    <row r="118" spans="1:55" ht="14.4" x14ac:dyDescent="0.3">
      <c r="A118" s="21" t="s">
        <v>79</v>
      </c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51"/>
      <c r="O118" s="49"/>
      <c r="P118" s="49"/>
      <c r="Q118" s="5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27"/>
      <c r="AE118" s="27"/>
      <c r="AF118" s="27"/>
      <c r="AG118" s="60"/>
      <c r="AH118" s="62"/>
      <c r="AI118" s="60"/>
      <c r="AJ118" s="62"/>
      <c r="AK118" s="55"/>
      <c r="AL118" s="62"/>
      <c r="AM118" s="62"/>
      <c r="AN118" s="27"/>
      <c r="AO118" s="27"/>
      <c r="AP118" s="27"/>
      <c r="AQ118" s="27"/>
      <c r="AR118" s="37"/>
      <c r="AS118" s="28">
        <f t="shared" si="38"/>
        <v>0</v>
      </c>
      <c r="AT118" s="37"/>
      <c r="AU118" s="43">
        <f t="shared" si="39"/>
        <v>0</v>
      </c>
      <c r="AW118" s="43">
        <f t="shared" si="40"/>
        <v>0</v>
      </c>
      <c r="AY118" s="43">
        <f t="shared" si="41"/>
        <v>0</v>
      </c>
      <c r="BA118" s="43">
        <f t="shared" si="42"/>
        <v>0</v>
      </c>
      <c r="BC118" s="10">
        <f t="shared" si="43"/>
        <v>0</v>
      </c>
    </row>
    <row r="119" spans="1:55" thickBot="1" x14ac:dyDescent="0.35">
      <c r="A119" s="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9">
        <f>SUM(AS104:AS113)</f>
        <v>0</v>
      </c>
      <c r="AT119" s="37"/>
      <c r="AU119" s="44">
        <f>SUM(AU104:AU117)</f>
        <v>2</v>
      </c>
      <c r="AW119" s="44">
        <f>SUM(AW104:AW118)</f>
        <v>0</v>
      </c>
      <c r="AY119" s="61">
        <f>SUM(AY104:AY118)</f>
        <v>0</v>
      </c>
      <c r="BA119" s="44">
        <f>SUM(BA104:BA118)</f>
        <v>0</v>
      </c>
      <c r="BC119" s="24">
        <f>SUM(BC104:BC117)</f>
        <v>2</v>
      </c>
    </row>
    <row r="120" spans="1:55" ht="28.8" x14ac:dyDescent="0.3">
      <c r="A120" s="19" t="s">
        <v>19</v>
      </c>
      <c r="B120" s="22">
        <v>44896</v>
      </c>
      <c r="C120" s="22">
        <v>44927</v>
      </c>
      <c r="D120" s="22">
        <v>44958</v>
      </c>
      <c r="E120" s="22">
        <v>44986</v>
      </c>
      <c r="F120" s="22">
        <v>45017</v>
      </c>
      <c r="G120" s="22">
        <v>45047</v>
      </c>
      <c r="H120" s="22">
        <v>45078</v>
      </c>
      <c r="I120" s="22">
        <v>45108</v>
      </c>
      <c r="J120" s="22">
        <v>45139</v>
      </c>
      <c r="K120" s="22">
        <v>45170</v>
      </c>
      <c r="L120" s="22">
        <v>45200</v>
      </c>
      <c r="M120" s="22">
        <v>45231</v>
      </c>
      <c r="N120" s="50">
        <v>45261</v>
      </c>
      <c r="O120" s="48">
        <v>45315</v>
      </c>
      <c r="P120" s="48">
        <v>45346</v>
      </c>
      <c r="Q120" s="53">
        <v>45375</v>
      </c>
      <c r="R120" s="53">
        <v>45406</v>
      </c>
      <c r="S120" s="53">
        <v>45436</v>
      </c>
      <c r="T120" s="22">
        <v>45444</v>
      </c>
      <c r="U120" s="22">
        <v>45474</v>
      </c>
      <c r="V120" s="22">
        <v>45505</v>
      </c>
      <c r="W120" s="22">
        <v>45536</v>
      </c>
      <c r="X120" s="22">
        <v>45566</v>
      </c>
      <c r="Y120" s="57">
        <v>45597</v>
      </c>
      <c r="Z120" s="57">
        <v>45627</v>
      </c>
      <c r="AA120" s="57">
        <v>45658</v>
      </c>
      <c r="AB120" s="57">
        <v>45689</v>
      </c>
      <c r="AC120" s="58">
        <v>45717</v>
      </c>
      <c r="AD120" s="56">
        <v>45772</v>
      </c>
      <c r="AE120" s="22">
        <v>45802</v>
      </c>
      <c r="AF120" s="22">
        <v>45833</v>
      </c>
      <c r="AG120" s="50">
        <v>45863</v>
      </c>
      <c r="AH120" s="53">
        <v>45894</v>
      </c>
      <c r="AI120" s="48">
        <v>45901</v>
      </c>
      <c r="AJ120" s="53">
        <v>45955</v>
      </c>
      <c r="AK120" s="48">
        <v>46351</v>
      </c>
      <c r="AL120" s="53">
        <v>46381</v>
      </c>
      <c r="AM120" s="81">
        <v>46048</v>
      </c>
      <c r="AN120" s="80">
        <v>46054</v>
      </c>
      <c r="AO120" s="80">
        <v>46082</v>
      </c>
      <c r="AP120" s="80">
        <v>46113</v>
      </c>
      <c r="AQ120" s="80">
        <v>46143</v>
      </c>
      <c r="AR120" s="36"/>
      <c r="AS120" s="38" t="s">
        <v>61</v>
      </c>
      <c r="AT120" s="36"/>
      <c r="AU120" s="42" t="s">
        <v>62</v>
      </c>
      <c r="AW120" s="42" t="s">
        <v>63</v>
      </c>
      <c r="AY120" s="42" t="s">
        <v>64</v>
      </c>
      <c r="BA120" s="42" t="s">
        <v>99</v>
      </c>
      <c r="BC120" s="20" t="s">
        <v>8</v>
      </c>
    </row>
    <row r="121" spans="1:55" ht="14.4" x14ac:dyDescent="0.3">
      <c r="A121" s="21" t="s">
        <v>65</v>
      </c>
      <c r="B121" s="4">
        <v>1</v>
      </c>
      <c r="C121" s="4">
        <v>2</v>
      </c>
      <c r="D121" s="4"/>
      <c r="E121" s="4"/>
      <c r="F121" s="4">
        <v>7</v>
      </c>
      <c r="G121" s="4"/>
      <c r="H121" s="4"/>
      <c r="I121" s="4">
        <v>5</v>
      </c>
      <c r="J121" s="4">
        <v>1</v>
      </c>
      <c r="K121" s="4"/>
      <c r="L121" s="4"/>
      <c r="M121" s="4"/>
      <c r="N121" s="51"/>
      <c r="O121" s="49"/>
      <c r="P121" s="49"/>
      <c r="Q121" s="5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27"/>
      <c r="AE121" s="27"/>
      <c r="AF121" s="27"/>
      <c r="AG121" s="60"/>
      <c r="AH121" s="62"/>
      <c r="AI121" s="55"/>
      <c r="AJ121" s="62"/>
      <c r="AK121" s="55"/>
      <c r="AL121" s="62"/>
      <c r="AM121" s="62"/>
      <c r="AN121" s="27"/>
      <c r="AO121" s="27"/>
      <c r="AP121" s="27"/>
      <c r="AQ121" s="27"/>
      <c r="AR121" s="37"/>
      <c r="AS121" s="28">
        <f t="shared" ref="AS121:AS135" si="44">SUM(B121:E121)</f>
        <v>3</v>
      </c>
      <c r="AT121" s="37"/>
      <c r="AU121" s="43">
        <f t="shared" ref="AU121:AU135" si="45">SUM(F121:Q121)</f>
        <v>13</v>
      </c>
      <c r="AW121" s="43">
        <f>S121+T121+U121+V121+W121+X121+Y121+Z121+AA121+AB121+AC121+AD121</f>
        <v>0</v>
      </c>
      <c r="AY121" s="43">
        <f>AD121+AE121+AF121+AG121+AH121+AI121+AJ121+AK121+AL121+AM121+AN121+AO121</f>
        <v>0</v>
      </c>
      <c r="BA121" s="43">
        <f>AP121+AQ121</f>
        <v>0</v>
      </c>
      <c r="BC121" s="10">
        <f>AS121+AU121+AW121+AY121+BA121</f>
        <v>16</v>
      </c>
    </row>
    <row r="122" spans="1:55" ht="14.4" x14ac:dyDescent="0.3">
      <c r="A122" s="21" t="s">
        <v>66</v>
      </c>
      <c r="B122" s="4"/>
      <c r="C122" s="4">
        <v>3</v>
      </c>
      <c r="D122" s="4"/>
      <c r="E122" s="4"/>
      <c r="F122" s="4">
        <v>2</v>
      </c>
      <c r="G122" s="4">
        <v>1</v>
      </c>
      <c r="H122" s="4"/>
      <c r="I122" s="4">
        <v>1</v>
      </c>
      <c r="J122" s="4"/>
      <c r="K122" s="4"/>
      <c r="L122" s="4"/>
      <c r="M122" s="4"/>
      <c r="N122" s="51"/>
      <c r="O122" s="49"/>
      <c r="P122" s="49"/>
      <c r="Q122" s="5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27"/>
      <c r="AE122" s="27"/>
      <c r="AF122" s="27"/>
      <c r="AG122" s="60"/>
      <c r="AH122" s="62"/>
      <c r="AI122" s="55"/>
      <c r="AJ122" s="62"/>
      <c r="AK122" s="55"/>
      <c r="AL122" s="62"/>
      <c r="AM122" s="62"/>
      <c r="AN122" s="27"/>
      <c r="AO122" s="27"/>
      <c r="AP122" s="27"/>
      <c r="AQ122" s="27"/>
      <c r="AR122" s="37"/>
      <c r="AS122" s="28">
        <f t="shared" si="44"/>
        <v>3</v>
      </c>
      <c r="AT122" s="37"/>
      <c r="AU122" s="43">
        <f t="shared" si="45"/>
        <v>4</v>
      </c>
      <c r="AW122" s="43">
        <f t="shared" ref="AW122:AW135" si="46">S122+T122+U122+V122+W122+X122+Y122+Z122+AA122+AB122+AC122+AD122</f>
        <v>0</v>
      </c>
      <c r="AY122" s="43">
        <f t="shared" ref="AY122:AY135" si="47">AD122+AE122+AF122+AG122+AH122+AI122+AJ122+AK122+AL122+AM122+AN122+AO122</f>
        <v>0</v>
      </c>
      <c r="BA122" s="43">
        <f t="shared" ref="BA122:BA134" si="48">AP122+AQ122</f>
        <v>0</v>
      </c>
      <c r="BC122" s="10">
        <f t="shared" ref="BC122:BC135" si="49">AS122+AU122+AW122+AY122+BA122</f>
        <v>7</v>
      </c>
    </row>
    <row r="123" spans="1:55" ht="14.4" x14ac:dyDescent="0.3">
      <c r="A123" s="21" t="s">
        <v>67</v>
      </c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51"/>
      <c r="O123" s="49"/>
      <c r="P123" s="49"/>
      <c r="Q123" s="5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27"/>
      <c r="AE123" s="27"/>
      <c r="AF123" s="27"/>
      <c r="AG123" s="60"/>
      <c r="AH123" s="62"/>
      <c r="AI123" s="55"/>
      <c r="AJ123" s="62"/>
      <c r="AK123" s="55"/>
      <c r="AL123" s="62"/>
      <c r="AM123" s="62"/>
      <c r="AN123" s="27"/>
      <c r="AO123" s="27"/>
      <c r="AP123" s="27"/>
      <c r="AQ123" s="27"/>
      <c r="AR123" s="37"/>
      <c r="AS123" s="28">
        <f t="shared" si="44"/>
        <v>0</v>
      </c>
      <c r="AT123" s="37"/>
      <c r="AU123" s="43">
        <f t="shared" si="45"/>
        <v>0</v>
      </c>
      <c r="AW123" s="43">
        <f t="shared" si="46"/>
        <v>0</v>
      </c>
      <c r="AY123" s="43">
        <f t="shared" si="47"/>
        <v>0</v>
      </c>
      <c r="BA123" s="43">
        <f t="shared" si="48"/>
        <v>0</v>
      </c>
      <c r="BC123" s="10">
        <f t="shared" si="49"/>
        <v>0</v>
      </c>
    </row>
    <row r="124" spans="1:55" ht="14.4" x14ac:dyDescent="0.3">
      <c r="A124" s="21" t="s">
        <v>68</v>
      </c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51"/>
      <c r="O124" s="49"/>
      <c r="P124" s="49"/>
      <c r="Q124" s="5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27"/>
      <c r="AE124" s="27"/>
      <c r="AF124" s="27"/>
      <c r="AG124" s="60"/>
      <c r="AH124" s="62"/>
      <c r="AI124" s="55"/>
      <c r="AJ124" s="62"/>
      <c r="AK124" s="55"/>
      <c r="AL124" s="62"/>
      <c r="AM124" s="62"/>
      <c r="AN124" s="27"/>
      <c r="AO124" s="27"/>
      <c r="AP124" s="27"/>
      <c r="AQ124" s="27"/>
      <c r="AR124" s="37"/>
      <c r="AS124" s="28">
        <f t="shared" si="44"/>
        <v>0</v>
      </c>
      <c r="AT124" s="37"/>
      <c r="AU124" s="43">
        <f t="shared" si="45"/>
        <v>0</v>
      </c>
      <c r="AW124" s="43">
        <f t="shared" si="46"/>
        <v>0</v>
      </c>
      <c r="AY124" s="43">
        <f t="shared" si="47"/>
        <v>0</v>
      </c>
      <c r="BA124" s="43">
        <f t="shared" si="48"/>
        <v>0</v>
      </c>
      <c r="BC124" s="10">
        <f t="shared" si="49"/>
        <v>0</v>
      </c>
    </row>
    <row r="125" spans="1:55" ht="14.4" x14ac:dyDescent="0.3">
      <c r="A125" s="21" t="s">
        <v>69</v>
      </c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51"/>
      <c r="O125" s="49"/>
      <c r="P125" s="49"/>
      <c r="Q125" s="5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27"/>
      <c r="AE125" s="27"/>
      <c r="AF125" s="27"/>
      <c r="AG125" s="60"/>
      <c r="AH125" s="62"/>
      <c r="AI125" s="55"/>
      <c r="AJ125" s="62"/>
      <c r="AK125" s="55"/>
      <c r="AL125" s="62"/>
      <c r="AM125" s="62"/>
      <c r="AN125" s="27"/>
      <c r="AO125" s="27"/>
      <c r="AP125" s="27"/>
      <c r="AQ125" s="27"/>
      <c r="AR125" s="37"/>
      <c r="AS125" s="28">
        <f t="shared" si="44"/>
        <v>0</v>
      </c>
      <c r="AT125" s="37"/>
      <c r="AU125" s="43">
        <f t="shared" si="45"/>
        <v>0</v>
      </c>
      <c r="AW125" s="43">
        <f t="shared" si="46"/>
        <v>0</v>
      </c>
      <c r="AY125" s="43">
        <f t="shared" si="47"/>
        <v>0</v>
      </c>
      <c r="BA125" s="43">
        <f t="shared" si="48"/>
        <v>0</v>
      </c>
      <c r="BC125" s="10">
        <f t="shared" si="49"/>
        <v>0</v>
      </c>
    </row>
    <row r="126" spans="1:55" ht="14.4" x14ac:dyDescent="0.3">
      <c r="A126" s="21" t="s">
        <v>70</v>
      </c>
      <c r="B126" s="4"/>
      <c r="C126" s="4"/>
      <c r="D126" s="4">
        <v>1</v>
      </c>
      <c r="E126" s="4"/>
      <c r="F126" s="4"/>
      <c r="G126" s="4"/>
      <c r="H126" s="4"/>
      <c r="I126" s="4"/>
      <c r="J126" s="4"/>
      <c r="K126" s="4"/>
      <c r="L126" s="4"/>
      <c r="M126" s="4"/>
      <c r="N126" s="51"/>
      <c r="O126" s="49"/>
      <c r="P126" s="49"/>
      <c r="Q126" s="5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27"/>
      <c r="AE126" s="27"/>
      <c r="AF126" s="27"/>
      <c r="AG126" s="60"/>
      <c r="AH126" s="62"/>
      <c r="AI126" s="55"/>
      <c r="AJ126" s="62"/>
      <c r="AK126" s="55"/>
      <c r="AL126" s="62"/>
      <c r="AM126" s="62"/>
      <c r="AN126" s="27"/>
      <c r="AO126" s="27"/>
      <c r="AP126" s="27"/>
      <c r="AQ126" s="27"/>
      <c r="AR126" s="37"/>
      <c r="AS126" s="28">
        <f t="shared" si="44"/>
        <v>1</v>
      </c>
      <c r="AT126" s="37"/>
      <c r="AU126" s="43">
        <f t="shared" si="45"/>
        <v>0</v>
      </c>
      <c r="AW126" s="43">
        <f t="shared" si="46"/>
        <v>0</v>
      </c>
      <c r="AY126" s="43">
        <f t="shared" si="47"/>
        <v>0</v>
      </c>
      <c r="BA126" s="43">
        <f t="shared" si="48"/>
        <v>0</v>
      </c>
      <c r="BC126" s="10">
        <f t="shared" si="49"/>
        <v>1</v>
      </c>
    </row>
    <row r="127" spans="1:55" ht="14.4" x14ac:dyDescent="0.3">
      <c r="A127" s="21" t="s">
        <v>71</v>
      </c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51"/>
      <c r="O127" s="49"/>
      <c r="P127" s="49"/>
      <c r="Q127" s="5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27"/>
      <c r="AE127" s="27"/>
      <c r="AF127" s="27"/>
      <c r="AG127" s="60"/>
      <c r="AH127" s="62"/>
      <c r="AI127" s="55"/>
      <c r="AJ127" s="62"/>
      <c r="AK127" s="55"/>
      <c r="AL127" s="62"/>
      <c r="AM127" s="62"/>
      <c r="AN127" s="27"/>
      <c r="AO127" s="27"/>
      <c r="AP127" s="27"/>
      <c r="AQ127" s="27"/>
      <c r="AR127" s="37"/>
      <c r="AS127" s="28">
        <f t="shared" si="44"/>
        <v>0</v>
      </c>
      <c r="AT127" s="37"/>
      <c r="AU127" s="43">
        <f t="shared" si="45"/>
        <v>0</v>
      </c>
      <c r="AW127" s="43">
        <f t="shared" si="46"/>
        <v>0</v>
      </c>
      <c r="AY127" s="43">
        <f t="shared" si="47"/>
        <v>0</v>
      </c>
      <c r="BA127" s="43">
        <f t="shared" si="48"/>
        <v>0</v>
      </c>
      <c r="BC127" s="10">
        <f t="shared" si="49"/>
        <v>0</v>
      </c>
    </row>
    <row r="128" spans="1:55" ht="14.4" x14ac:dyDescent="0.3">
      <c r="A128" s="21" t="s">
        <v>72</v>
      </c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51"/>
      <c r="O128" s="49"/>
      <c r="P128" s="49"/>
      <c r="Q128" s="5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27"/>
      <c r="AE128" s="27"/>
      <c r="AF128" s="27"/>
      <c r="AG128" s="60"/>
      <c r="AH128" s="62"/>
      <c r="AI128" s="55"/>
      <c r="AJ128" s="62"/>
      <c r="AK128" s="55"/>
      <c r="AL128" s="62"/>
      <c r="AM128" s="62"/>
      <c r="AN128" s="27"/>
      <c r="AO128" s="27"/>
      <c r="AP128" s="27"/>
      <c r="AQ128" s="27"/>
      <c r="AR128" s="37"/>
      <c r="AS128" s="28">
        <f t="shared" si="44"/>
        <v>0</v>
      </c>
      <c r="AT128" s="37"/>
      <c r="AU128" s="43">
        <f t="shared" si="45"/>
        <v>0</v>
      </c>
      <c r="AW128" s="43">
        <f t="shared" si="46"/>
        <v>0</v>
      </c>
      <c r="AY128" s="43">
        <f t="shared" si="47"/>
        <v>0</v>
      </c>
      <c r="BA128" s="43">
        <f t="shared" si="48"/>
        <v>0</v>
      </c>
      <c r="BC128" s="10">
        <f t="shared" si="49"/>
        <v>0</v>
      </c>
    </row>
    <row r="129" spans="1:55" ht="14.4" x14ac:dyDescent="0.3">
      <c r="A129" s="21" t="s">
        <v>73</v>
      </c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51"/>
      <c r="O129" s="49"/>
      <c r="P129" s="49"/>
      <c r="Q129" s="5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27"/>
      <c r="AE129" s="27"/>
      <c r="AF129" s="27"/>
      <c r="AG129" s="60"/>
      <c r="AH129" s="62"/>
      <c r="AI129" s="55"/>
      <c r="AJ129" s="62"/>
      <c r="AK129" s="55"/>
      <c r="AL129" s="62"/>
      <c r="AM129" s="62"/>
      <c r="AN129" s="27"/>
      <c r="AO129" s="27"/>
      <c r="AP129" s="27"/>
      <c r="AQ129" s="27"/>
      <c r="AR129" s="37"/>
      <c r="AS129" s="28">
        <f t="shared" si="44"/>
        <v>0</v>
      </c>
      <c r="AT129" s="37"/>
      <c r="AU129" s="43">
        <f t="shared" si="45"/>
        <v>0</v>
      </c>
      <c r="AW129" s="43">
        <f t="shared" si="46"/>
        <v>0</v>
      </c>
      <c r="AY129" s="43">
        <f t="shared" si="47"/>
        <v>0</v>
      </c>
      <c r="BA129" s="43">
        <f t="shared" si="48"/>
        <v>0</v>
      </c>
      <c r="BC129" s="10">
        <f t="shared" si="49"/>
        <v>0</v>
      </c>
    </row>
    <row r="130" spans="1:55" ht="14.4" x14ac:dyDescent="0.3">
      <c r="A130" s="21" t="s">
        <v>74</v>
      </c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51"/>
      <c r="O130" s="49"/>
      <c r="P130" s="49"/>
      <c r="Q130" s="5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27"/>
      <c r="AE130" s="27"/>
      <c r="AF130" s="27"/>
      <c r="AG130" s="60"/>
      <c r="AH130" s="62"/>
      <c r="AI130" s="55"/>
      <c r="AJ130" s="62"/>
      <c r="AK130" s="55"/>
      <c r="AL130" s="62"/>
      <c r="AM130" s="62"/>
      <c r="AN130" s="27"/>
      <c r="AO130" s="27"/>
      <c r="AP130" s="27"/>
      <c r="AQ130" s="27"/>
      <c r="AR130" s="37"/>
      <c r="AS130" s="28">
        <f t="shared" si="44"/>
        <v>0</v>
      </c>
      <c r="AT130" s="37"/>
      <c r="AU130" s="43">
        <f t="shared" si="45"/>
        <v>0</v>
      </c>
      <c r="AW130" s="43">
        <f t="shared" si="46"/>
        <v>0</v>
      </c>
      <c r="AY130" s="43">
        <f t="shared" si="47"/>
        <v>0</v>
      </c>
      <c r="BA130" s="43">
        <f t="shared" si="48"/>
        <v>0</v>
      </c>
      <c r="BC130" s="10">
        <f t="shared" si="49"/>
        <v>0</v>
      </c>
    </row>
    <row r="131" spans="1:55" ht="14.4" x14ac:dyDescent="0.3">
      <c r="A131" s="45" t="s">
        <v>75</v>
      </c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52"/>
      <c r="O131" s="49"/>
      <c r="P131" s="49"/>
      <c r="Q131" s="5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27"/>
      <c r="AE131" s="27"/>
      <c r="AF131" s="27"/>
      <c r="AG131" s="60"/>
      <c r="AH131" s="62"/>
      <c r="AI131" s="55"/>
      <c r="AJ131" s="62"/>
      <c r="AK131" s="55"/>
      <c r="AL131" s="62"/>
      <c r="AM131" s="62"/>
      <c r="AN131" s="27"/>
      <c r="AO131" s="27"/>
      <c r="AP131" s="27"/>
      <c r="AQ131" s="27"/>
      <c r="AR131" s="37"/>
      <c r="AS131" s="28">
        <f t="shared" si="44"/>
        <v>0</v>
      </c>
      <c r="AT131" s="37"/>
      <c r="AU131" s="43">
        <f t="shared" si="45"/>
        <v>0</v>
      </c>
      <c r="AW131" s="43">
        <f t="shared" si="46"/>
        <v>0</v>
      </c>
      <c r="AY131" s="43">
        <f t="shared" si="47"/>
        <v>0</v>
      </c>
      <c r="BA131" s="43">
        <f t="shared" si="48"/>
        <v>0</v>
      </c>
      <c r="BC131" s="10">
        <f t="shared" si="49"/>
        <v>0</v>
      </c>
    </row>
    <row r="132" spans="1:55" ht="14.4" x14ac:dyDescent="0.3">
      <c r="A132" s="21" t="s">
        <v>76</v>
      </c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51"/>
      <c r="O132" s="49"/>
      <c r="P132" s="49"/>
      <c r="Q132" s="5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27"/>
      <c r="AE132" s="27"/>
      <c r="AF132" s="27"/>
      <c r="AG132" s="60"/>
      <c r="AH132" s="62"/>
      <c r="AI132" s="55"/>
      <c r="AJ132" s="62"/>
      <c r="AK132" s="55"/>
      <c r="AL132" s="62"/>
      <c r="AM132" s="62"/>
      <c r="AN132" s="27"/>
      <c r="AO132" s="27"/>
      <c r="AP132" s="27"/>
      <c r="AQ132" s="27"/>
      <c r="AR132" s="37"/>
      <c r="AS132" s="28">
        <f t="shared" si="44"/>
        <v>0</v>
      </c>
      <c r="AT132" s="37"/>
      <c r="AU132" s="43">
        <f t="shared" si="45"/>
        <v>0</v>
      </c>
      <c r="AW132" s="43">
        <f t="shared" si="46"/>
        <v>0</v>
      </c>
      <c r="AY132" s="43">
        <f t="shared" si="47"/>
        <v>0</v>
      </c>
      <c r="BA132" s="43">
        <f t="shared" si="48"/>
        <v>0</v>
      </c>
      <c r="BC132" s="10">
        <f t="shared" si="49"/>
        <v>0</v>
      </c>
    </row>
    <row r="133" spans="1:55" ht="14.4" x14ac:dyDescent="0.3">
      <c r="A133" s="21" t="s">
        <v>77</v>
      </c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51"/>
      <c r="O133" s="49"/>
      <c r="P133" s="49"/>
      <c r="Q133" s="5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27"/>
      <c r="AE133" s="27"/>
      <c r="AF133" s="27"/>
      <c r="AG133" s="60"/>
      <c r="AH133" s="62"/>
      <c r="AI133" s="55"/>
      <c r="AJ133" s="62"/>
      <c r="AK133" s="55"/>
      <c r="AL133" s="62"/>
      <c r="AM133" s="62"/>
      <c r="AN133" s="27"/>
      <c r="AO133" s="27"/>
      <c r="AP133" s="27"/>
      <c r="AQ133" s="27"/>
      <c r="AR133" s="37"/>
      <c r="AS133" s="28">
        <f t="shared" si="44"/>
        <v>0</v>
      </c>
      <c r="AT133" s="37"/>
      <c r="AU133" s="43">
        <f t="shared" si="45"/>
        <v>0</v>
      </c>
      <c r="AW133" s="43">
        <f t="shared" si="46"/>
        <v>0</v>
      </c>
      <c r="AY133" s="43">
        <f t="shared" si="47"/>
        <v>0</v>
      </c>
      <c r="BA133" s="43">
        <f t="shared" si="48"/>
        <v>0</v>
      </c>
      <c r="BC133" s="10">
        <f t="shared" si="49"/>
        <v>0</v>
      </c>
    </row>
    <row r="134" spans="1:55" ht="14.4" x14ac:dyDescent="0.3">
      <c r="A134" s="21" t="s">
        <v>78</v>
      </c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51"/>
      <c r="O134" s="49"/>
      <c r="P134" s="49"/>
      <c r="Q134" s="5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27"/>
      <c r="AE134" s="27"/>
      <c r="AF134" s="27"/>
      <c r="AG134" s="60"/>
      <c r="AH134" s="62"/>
      <c r="AI134" s="55"/>
      <c r="AJ134" s="62"/>
      <c r="AK134" s="55"/>
      <c r="AL134" s="62"/>
      <c r="AM134" s="62"/>
      <c r="AN134" s="27"/>
      <c r="AO134" s="27"/>
      <c r="AP134" s="27"/>
      <c r="AQ134" s="27"/>
      <c r="AR134" s="37"/>
      <c r="AS134" s="28">
        <f t="shared" si="44"/>
        <v>0</v>
      </c>
      <c r="AT134" s="37"/>
      <c r="AU134" s="43">
        <f t="shared" si="45"/>
        <v>0</v>
      </c>
      <c r="AW134" s="43">
        <f t="shared" si="46"/>
        <v>0</v>
      </c>
      <c r="AY134" s="43">
        <f t="shared" si="47"/>
        <v>0</v>
      </c>
      <c r="BA134" s="43">
        <f t="shared" si="48"/>
        <v>0</v>
      </c>
      <c r="BC134" s="10">
        <f t="shared" si="49"/>
        <v>0</v>
      </c>
    </row>
    <row r="135" spans="1:55" ht="14.4" x14ac:dyDescent="0.3">
      <c r="A135" s="21" t="s">
        <v>79</v>
      </c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51"/>
      <c r="O135" s="49"/>
      <c r="P135" s="49"/>
      <c r="Q135" s="5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27"/>
      <c r="AE135" s="27"/>
      <c r="AF135" s="27"/>
      <c r="AG135" s="60"/>
      <c r="AH135" s="62"/>
      <c r="AI135" s="55"/>
      <c r="AJ135" s="62"/>
      <c r="AK135" s="55"/>
      <c r="AL135" s="62"/>
      <c r="AM135" s="62"/>
      <c r="AN135" s="27"/>
      <c r="AO135" s="27"/>
      <c r="AP135" s="27"/>
      <c r="AQ135" s="27"/>
      <c r="AR135" s="37"/>
      <c r="AS135" s="28">
        <f t="shared" si="44"/>
        <v>0</v>
      </c>
      <c r="AT135" s="37"/>
      <c r="AU135" s="43">
        <f t="shared" si="45"/>
        <v>0</v>
      </c>
      <c r="AW135" s="43">
        <f t="shared" si="46"/>
        <v>0</v>
      </c>
      <c r="AY135" s="43">
        <f t="shared" si="47"/>
        <v>0</v>
      </c>
      <c r="BA135" s="43">
        <f t="shared" ref="BA135" si="50">AP135+AQ135</f>
        <v>0</v>
      </c>
      <c r="BC135" s="10">
        <f t="shared" si="49"/>
        <v>0</v>
      </c>
    </row>
    <row r="136" spans="1:55" thickBot="1" x14ac:dyDescent="0.35">
      <c r="A136" s="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7"/>
      <c r="AQ136" s="37"/>
      <c r="AR136" s="37"/>
      <c r="AS136" s="39">
        <f>SUM(AS121:AS130)</f>
        <v>7</v>
      </c>
      <c r="AT136" s="37"/>
      <c r="AU136" s="44">
        <f>SUM(AU121:AU134)</f>
        <v>17</v>
      </c>
      <c r="AW136" s="44">
        <f>SUM(AW121:AW135)</f>
        <v>0</v>
      </c>
      <c r="AY136" s="61">
        <f>SUM(AY121:AY135)</f>
        <v>0</v>
      </c>
      <c r="BA136" s="44">
        <f>SUM(BA121:BA135)</f>
        <v>0</v>
      </c>
      <c r="BC136" s="24">
        <f>SUM(BC121:BC134)</f>
        <v>24</v>
      </c>
    </row>
    <row r="137" spans="1:55" ht="28.8" x14ac:dyDescent="0.3">
      <c r="A137" s="19" t="s">
        <v>24</v>
      </c>
      <c r="B137" s="22">
        <v>44896</v>
      </c>
      <c r="C137" s="22">
        <v>44927</v>
      </c>
      <c r="D137" s="22">
        <v>44958</v>
      </c>
      <c r="E137" s="22">
        <v>44986</v>
      </c>
      <c r="F137" s="22">
        <v>45017</v>
      </c>
      <c r="G137" s="22">
        <v>45047</v>
      </c>
      <c r="H137" s="22">
        <v>45078</v>
      </c>
      <c r="I137" s="22">
        <v>45108</v>
      </c>
      <c r="J137" s="22">
        <v>45139</v>
      </c>
      <c r="K137" s="22">
        <v>45170</v>
      </c>
      <c r="L137" s="22">
        <v>45200</v>
      </c>
      <c r="M137" s="22">
        <v>45231</v>
      </c>
      <c r="N137" s="50">
        <v>45261</v>
      </c>
      <c r="O137" s="48">
        <v>45315</v>
      </c>
      <c r="P137" s="48">
        <v>45346</v>
      </c>
      <c r="Q137" s="53">
        <v>45375</v>
      </c>
      <c r="R137" s="53">
        <v>45406</v>
      </c>
      <c r="S137" s="53">
        <v>45436</v>
      </c>
      <c r="T137" s="22">
        <v>45444</v>
      </c>
      <c r="U137" s="22">
        <v>45474</v>
      </c>
      <c r="V137" s="22">
        <v>45505</v>
      </c>
      <c r="W137" s="22">
        <v>45536</v>
      </c>
      <c r="X137" s="22">
        <v>45566</v>
      </c>
      <c r="Y137" s="57">
        <v>45597</v>
      </c>
      <c r="Z137" s="57">
        <v>45627</v>
      </c>
      <c r="AA137" s="57">
        <v>45658</v>
      </c>
      <c r="AB137" s="57">
        <v>45689</v>
      </c>
      <c r="AC137" s="58">
        <v>45717</v>
      </c>
      <c r="AD137" s="56">
        <v>45772</v>
      </c>
      <c r="AE137" s="22">
        <v>45802</v>
      </c>
      <c r="AF137" s="22">
        <v>45833</v>
      </c>
      <c r="AG137" s="50">
        <v>45863</v>
      </c>
      <c r="AH137" s="53">
        <v>45894</v>
      </c>
      <c r="AI137" s="50">
        <v>45901</v>
      </c>
      <c r="AJ137" s="53">
        <v>45955</v>
      </c>
      <c r="AK137" s="48">
        <v>46351</v>
      </c>
      <c r="AL137" s="53">
        <v>46381</v>
      </c>
      <c r="AM137" s="81">
        <v>46048</v>
      </c>
      <c r="AN137" s="80">
        <v>46054</v>
      </c>
      <c r="AO137" s="80">
        <v>46082</v>
      </c>
      <c r="AP137" s="80">
        <v>46113</v>
      </c>
      <c r="AQ137" s="80">
        <v>46143</v>
      </c>
      <c r="AR137" s="36"/>
      <c r="AS137" s="38" t="s">
        <v>61</v>
      </c>
      <c r="AT137" s="36"/>
      <c r="AU137" s="42" t="s">
        <v>62</v>
      </c>
      <c r="AW137" s="42" t="s">
        <v>63</v>
      </c>
      <c r="AY137" s="42" t="s">
        <v>64</v>
      </c>
      <c r="BA137" s="42" t="s">
        <v>99</v>
      </c>
      <c r="BC137" s="20" t="s">
        <v>8</v>
      </c>
    </row>
    <row r="138" spans="1:55" ht="14.4" x14ac:dyDescent="0.3">
      <c r="A138" s="21" t="s">
        <v>65</v>
      </c>
      <c r="B138" s="4"/>
      <c r="C138" s="4">
        <v>3</v>
      </c>
      <c r="D138" s="4"/>
      <c r="E138" s="4"/>
      <c r="F138" s="4">
        <v>1</v>
      </c>
      <c r="G138" s="4">
        <v>1</v>
      </c>
      <c r="H138" s="4"/>
      <c r="I138" s="4"/>
      <c r="J138" s="4"/>
      <c r="K138" s="4"/>
      <c r="L138" s="4">
        <v>1</v>
      </c>
      <c r="M138" s="4"/>
      <c r="N138" s="51"/>
      <c r="O138" s="49">
        <v>1</v>
      </c>
      <c r="P138" s="49">
        <v>3</v>
      </c>
      <c r="Q138" s="5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27"/>
      <c r="AE138" s="27"/>
      <c r="AF138" s="27"/>
      <c r="AG138" s="60"/>
      <c r="AH138" s="62"/>
      <c r="AI138" s="60"/>
      <c r="AJ138" s="62"/>
      <c r="AK138" s="55"/>
      <c r="AL138" s="62">
        <v>2</v>
      </c>
      <c r="AM138" s="62">
        <v>1</v>
      </c>
      <c r="AN138" s="27"/>
      <c r="AO138" s="27"/>
      <c r="AP138" s="27"/>
      <c r="AQ138" s="27"/>
      <c r="AR138" s="37"/>
      <c r="AS138" s="28">
        <f t="shared" ref="AS138:AS152" si="51">SUM(B138:E138)</f>
        <v>3</v>
      </c>
      <c r="AT138" s="37"/>
      <c r="AU138" s="43">
        <f t="shared" ref="AU138:AU152" si="52">SUM(F138:Q138)</f>
        <v>7</v>
      </c>
      <c r="AW138" s="43">
        <f>S138+T138+U138+V138+W138+X138+Y138+Z138+AA138+AB138+AC138+AD138</f>
        <v>0</v>
      </c>
      <c r="AY138" s="43">
        <f>AD138+AE138+AF138+AG138+AH138+AI138+AJ138+AK138+AL138+AM138+AN138+AO138</f>
        <v>3</v>
      </c>
      <c r="BA138" s="43">
        <f>AP138+AQ138</f>
        <v>0</v>
      </c>
      <c r="BC138" s="10">
        <f>AS138+AU138+AW138+AY138+BA138</f>
        <v>13</v>
      </c>
    </row>
    <row r="139" spans="1:55" ht="14.4" x14ac:dyDescent="0.3">
      <c r="A139" s="21" t="s">
        <v>66</v>
      </c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51"/>
      <c r="O139" s="49"/>
      <c r="P139" s="49"/>
      <c r="Q139" s="5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27"/>
      <c r="AE139" s="27"/>
      <c r="AF139" s="27"/>
      <c r="AG139" s="60"/>
      <c r="AH139" s="62"/>
      <c r="AI139" s="60"/>
      <c r="AJ139" s="62"/>
      <c r="AK139" s="55"/>
      <c r="AL139" s="62"/>
      <c r="AM139" s="62"/>
      <c r="AN139" s="27"/>
      <c r="AO139" s="27"/>
      <c r="AP139" s="27"/>
      <c r="AQ139" s="27"/>
      <c r="AR139" s="37"/>
      <c r="AS139" s="28">
        <f t="shared" si="51"/>
        <v>0</v>
      </c>
      <c r="AT139" s="37"/>
      <c r="AU139" s="43">
        <f t="shared" si="52"/>
        <v>0</v>
      </c>
      <c r="AW139" s="43">
        <f t="shared" ref="AW139:AW152" si="53">S139+T139+U139+V139+W139+X139+Y139+Z139+AA139+AB139+AC139+AD139</f>
        <v>0</v>
      </c>
      <c r="AY139" s="43">
        <f t="shared" ref="AY139:AY152" si="54">AD139+AE139+AF139+AG139+AH139+AI139+AJ139+AK139+AL139+AM139+AN139+AO139</f>
        <v>0</v>
      </c>
      <c r="BA139" s="43">
        <f t="shared" ref="BA139:BA152" si="55">AP139+AQ139</f>
        <v>0</v>
      </c>
      <c r="BC139" s="10">
        <f t="shared" ref="BC139:BC152" si="56">AS139+AU139+AW139+AY139+BA139</f>
        <v>0</v>
      </c>
    </row>
    <row r="140" spans="1:55" ht="14.4" x14ac:dyDescent="0.3">
      <c r="A140" s="21" t="s">
        <v>67</v>
      </c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51"/>
      <c r="O140" s="49"/>
      <c r="P140" s="49"/>
      <c r="Q140" s="5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27"/>
      <c r="AE140" s="27"/>
      <c r="AF140" s="27"/>
      <c r="AG140" s="60"/>
      <c r="AH140" s="62"/>
      <c r="AI140" s="60"/>
      <c r="AJ140" s="62"/>
      <c r="AK140" s="55"/>
      <c r="AL140" s="62"/>
      <c r="AM140" s="62"/>
      <c r="AN140" s="27"/>
      <c r="AO140" s="27"/>
      <c r="AP140" s="27"/>
      <c r="AQ140" s="27"/>
      <c r="AR140" s="37"/>
      <c r="AS140" s="28">
        <f t="shared" si="51"/>
        <v>0</v>
      </c>
      <c r="AT140" s="37"/>
      <c r="AU140" s="43">
        <f t="shared" si="52"/>
        <v>0</v>
      </c>
      <c r="AW140" s="43">
        <f t="shared" si="53"/>
        <v>0</v>
      </c>
      <c r="AY140" s="43">
        <f t="shared" si="54"/>
        <v>0</v>
      </c>
      <c r="BA140" s="43">
        <f t="shared" si="55"/>
        <v>0</v>
      </c>
      <c r="BC140" s="10">
        <f t="shared" si="56"/>
        <v>0</v>
      </c>
    </row>
    <row r="141" spans="1:55" ht="14.4" x14ac:dyDescent="0.3">
      <c r="A141" s="21" t="s">
        <v>68</v>
      </c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51"/>
      <c r="O141" s="49"/>
      <c r="P141" s="49"/>
      <c r="Q141" s="5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27"/>
      <c r="AE141" s="27"/>
      <c r="AF141" s="27"/>
      <c r="AG141" s="60"/>
      <c r="AH141" s="62"/>
      <c r="AI141" s="60"/>
      <c r="AJ141" s="62"/>
      <c r="AK141" s="55"/>
      <c r="AL141" s="62"/>
      <c r="AM141" s="62"/>
      <c r="AN141" s="27"/>
      <c r="AO141" s="27"/>
      <c r="AP141" s="27"/>
      <c r="AQ141" s="27"/>
      <c r="AR141" s="37"/>
      <c r="AS141" s="28">
        <f t="shared" si="51"/>
        <v>0</v>
      </c>
      <c r="AT141" s="37"/>
      <c r="AU141" s="43">
        <f t="shared" si="52"/>
        <v>0</v>
      </c>
      <c r="AW141" s="43">
        <f t="shared" si="53"/>
        <v>0</v>
      </c>
      <c r="AY141" s="43">
        <f t="shared" si="54"/>
        <v>0</v>
      </c>
      <c r="BA141" s="43">
        <f t="shared" si="55"/>
        <v>0</v>
      </c>
      <c r="BC141" s="10">
        <f t="shared" si="56"/>
        <v>0</v>
      </c>
    </row>
    <row r="142" spans="1:55" ht="14.4" x14ac:dyDescent="0.3">
      <c r="A142" s="21" t="s">
        <v>69</v>
      </c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51"/>
      <c r="O142" s="49"/>
      <c r="P142" s="49"/>
      <c r="Q142" s="5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27"/>
      <c r="AE142" s="27"/>
      <c r="AF142" s="27"/>
      <c r="AG142" s="60"/>
      <c r="AH142" s="62"/>
      <c r="AI142" s="60"/>
      <c r="AJ142" s="62"/>
      <c r="AK142" s="55"/>
      <c r="AL142" s="62"/>
      <c r="AM142" s="62"/>
      <c r="AN142" s="27"/>
      <c r="AO142" s="27"/>
      <c r="AP142" s="27"/>
      <c r="AQ142" s="27"/>
      <c r="AR142" s="37"/>
      <c r="AS142" s="28">
        <f t="shared" si="51"/>
        <v>0</v>
      </c>
      <c r="AT142" s="37"/>
      <c r="AU142" s="43">
        <f t="shared" si="52"/>
        <v>0</v>
      </c>
      <c r="AW142" s="43">
        <f t="shared" si="53"/>
        <v>0</v>
      </c>
      <c r="AY142" s="43">
        <f t="shared" si="54"/>
        <v>0</v>
      </c>
      <c r="BA142" s="43">
        <f t="shared" si="55"/>
        <v>0</v>
      </c>
      <c r="BC142" s="10">
        <f t="shared" si="56"/>
        <v>0</v>
      </c>
    </row>
    <row r="143" spans="1:55" ht="14.4" x14ac:dyDescent="0.3">
      <c r="A143" s="21" t="s">
        <v>70</v>
      </c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>
        <v>1</v>
      </c>
      <c r="N143" s="51"/>
      <c r="O143" s="49"/>
      <c r="P143" s="49"/>
      <c r="Q143" s="5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27"/>
      <c r="AE143" s="27"/>
      <c r="AF143" s="27"/>
      <c r="AG143" s="60"/>
      <c r="AH143" s="62"/>
      <c r="AI143" s="60"/>
      <c r="AJ143" s="62"/>
      <c r="AK143" s="55"/>
      <c r="AL143" s="62"/>
      <c r="AM143" s="62"/>
      <c r="AN143" s="27"/>
      <c r="AO143" s="27"/>
      <c r="AP143" s="27"/>
      <c r="AQ143" s="27"/>
      <c r="AR143" s="37"/>
      <c r="AS143" s="28">
        <f t="shared" si="51"/>
        <v>0</v>
      </c>
      <c r="AT143" s="37"/>
      <c r="AU143" s="43">
        <f t="shared" si="52"/>
        <v>1</v>
      </c>
      <c r="AW143" s="43">
        <f t="shared" si="53"/>
        <v>0</v>
      </c>
      <c r="AY143" s="43">
        <f t="shared" si="54"/>
        <v>0</v>
      </c>
      <c r="BA143" s="43">
        <f t="shared" si="55"/>
        <v>0</v>
      </c>
      <c r="BC143" s="10">
        <f t="shared" si="56"/>
        <v>1</v>
      </c>
    </row>
    <row r="144" spans="1:55" ht="14.4" x14ac:dyDescent="0.3">
      <c r="A144" s="21" t="s">
        <v>71</v>
      </c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>
        <v>1</v>
      </c>
      <c r="N144" s="51"/>
      <c r="O144" s="49"/>
      <c r="P144" s="49"/>
      <c r="Q144" s="5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27"/>
      <c r="AE144" s="27"/>
      <c r="AF144" s="27"/>
      <c r="AG144" s="60"/>
      <c r="AH144" s="62"/>
      <c r="AI144" s="60"/>
      <c r="AJ144" s="62"/>
      <c r="AK144" s="55"/>
      <c r="AL144" s="62"/>
      <c r="AM144" s="62"/>
      <c r="AN144" s="27"/>
      <c r="AO144" s="27"/>
      <c r="AP144" s="27"/>
      <c r="AQ144" s="27"/>
      <c r="AR144" s="37"/>
      <c r="AS144" s="28">
        <f t="shared" si="51"/>
        <v>0</v>
      </c>
      <c r="AT144" s="37"/>
      <c r="AU144" s="43">
        <f t="shared" si="52"/>
        <v>1</v>
      </c>
      <c r="AW144" s="43">
        <f t="shared" si="53"/>
        <v>0</v>
      </c>
      <c r="AY144" s="43">
        <f t="shared" si="54"/>
        <v>0</v>
      </c>
      <c r="BA144" s="43">
        <f t="shared" si="55"/>
        <v>0</v>
      </c>
      <c r="BC144" s="10">
        <f t="shared" si="56"/>
        <v>1</v>
      </c>
    </row>
    <row r="145" spans="1:55" ht="14.4" x14ac:dyDescent="0.3">
      <c r="A145" s="21" t="s">
        <v>72</v>
      </c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51"/>
      <c r="O145" s="49"/>
      <c r="P145" s="49"/>
      <c r="Q145" s="5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27"/>
      <c r="AE145" s="27"/>
      <c r="AF145" s="27"/>
      <c r="AG145" s="60"/>
      <c r="AH145" s="62"/>
      <c r="AI145" s="60"/>
      <c r="AJ145" s="62"/>
      <c r="AK145" s="55"/>
      <c r="AL145" s="62"/>
      <c r="AM145" s="62"/>
      <c r="AN145" s="27"/>
      <c r="AO145" s="27"/>
      <c r="AP145" s="27"/>
      <c r="AQ145" s="27"/>
      <c r="AR145" s="37"/>
      <c r="AS145" s="28">
        <f t="shared" si="51"/>
        <v>0</v>
      </c>
      <c r="AT145" s="37"/>
      <c r="AU145" s="43">
        <f t="shared" si="52"/>
        <v>0</v>
      </c>
      <c r="AW145" s="43">
        <f t="shared" si="53"/>
        <v>0</v>
      </c>
      <c r="AY145" s="43">
        <f t="shared" si="54"/>
        <v>0</v>
      </c>
      <c r="BA145" s="43">
        <f t="shared" si="55"/>
        <v>0</v>
      </c>
      <c r="BC145" s="10">
        <f t="shared" si="56"/>
        <v>0</v>
      </c>
    </row>
    <row r="146" spans="1:55" ht="14.4" x14ac:dyDescent="0.3">
      <c r="A146" s="21" t="s">
        <v>73</v>
      </c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51"/>
      <c r="O146" s="49"/>
      <c r="P146" s="49"/>
      <c r="Q146" s="5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27"/>
      <c r="AE146" s="27"/>
      <c r="AF146" s="27"/>
      <c r="AG146" s="60"/>
      <c r="AH146" s="62"/>
      <c r="AI146" s="60"/>
      <c r="AJ146" s="62"/>
      <c r="AK146" s="55"/>
      <c r="AL146" s="62"/>
      <c r="AM146" s="62"/>
      <c r="AN146" s="27"/>
      <c r="AO146" s="27"/>
      <c r="AP146" s="27"/>
      <c r="AQ146" s="27"/>
      <c r="AR146" s="37"/>
      <c r="AS146" s="28">
        <f t="shared" si="51"/>
        <v>0</v>
      </c>
      <c r="AT146" s="37"/>
      <c r="AU146" s="43">
        <f t="shared" si="52"/>
        <v>0</v>
      </c>
      <c r="AW146" s="43">
        <f t="shared" si="53"/>
        <v>0</v>
      </c>
      <c r="AY146" s="43">
        <f t="shared" si="54"/>
        <v>0</v>
      </c>
      <c r="BA146" s="43">
        <f t="shared" si="55"/>
        <v>0</v>
      </c>
      <c r="BC146" s="10">
        <f t="shared" si="56"/>
        <v>0</v>
      </c>
    </row>
    <row r="147" spans="1:55" ht="14.4" x14ac:dyDescent="0.3">
      <c r="A147" s="21" t="s">
        <v>74</v>
      </c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51"/>
      <c r="O147" s="49"/>
      <c r="P147" s="49"/>
      <c r="Q147" s="5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27"/>
      <c r="AE147" s="27"/>
      <c r="AF147" s="27"/>
      <c r="AG147" s="60"/>
      <c r="AH147" s="62"/>
      <c r="AI147" s="60"/>
      <c r="AJ147" s="62"/>
      <c r="AK147" s="55"/>
      <c r="AL147" s="62"/>
      <c r="AM147" s="62"/>
      <c r="AN147" s="27"/>
      <c r="AO147" s="27"/>
      <c r="AP147" s="27"/>
      <c r="AQ147" s="27"/>
      <c r="AR147" s="37"/>
      <c r="AS147" s="28">
        <f t="shared" si="51"/>
        <v>0</v>
      </c>
      <c r="AT147" s="37"/>
      <c r="AU147" s="43">
        <f t="shared" si="52"/>
        <v>0</v>
      </c>
      <c r="AW147" s="43">
        <f t="shared" si="53"/>
        <v>0</v>
      </c>
      <c r="AY147" s="43">
        <f t="shared" si="54"/>
        <v>0</v>
      </c>
      <c r="BA147" s="43">
        <f t="shared" si="55"/>
        <v>0</v>
      </c>
      <c r="BC147" s="10">
        <f t="shared" si="56"/>
        <v>0</v>
      </c>
    </row>
    <row r="148" spans="1:55" ht="14.4" x14ac:dyDescent="0.3">
      <c r="A148" s="21" t="s">
        <v>75</v>
      </c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52"/>
      <c r="O148" s="49"/>
      <c r="P148" s="49"/>
      <c r="Q148" s="5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27"/>
      <c r="AE148" s="27"/>
      <c r="AF148" s="27"/>
      <c r="AG148" s="60"/>
      <c r="AH148" s="62"/>
      <c r="AI148" s="60"/>
      <c r="AJ148" s="62"/>
      <c r="AK148" s="55"/>
      <c r="AL148" s="62"/>
      <c r="AM148" s="62"/>
      <c r="AN148" s="27"/>
      <c r="AO148" s="27"/>
      <c r="AP148" s="27"/>
      <c r="AQ148" s="27"/>
      <c r="AR148" s="37"/>
      <c r="AS148" s="28">
        <f t="shared" si="51"/>
        <v>0</v>
      </c>
      <c r="AT148" s="37"/>
      <c r="AU148" s="43">
        <f t="shared" si="52"/>
        <v>0</v>
      </c>
      <c r="AW148" s="43">
        <f t="shared" si="53"/>
        <v>0</v>
      </c>
      <c r="AY148" s="43">
        <f t="shared" si="54"/>
        <v>0</v>
      </c>
      <c r="BA148" s="43">
        <f t="shared" si="55"/>
        <v>0</v>
      </c>
      <c r="BC148" s="10">
        <f t="shared" si="56"/>
        <v>0</v>
      </c>
    </row>
    <row r="149" spans="1:55" ht="14.4" x14ac:dyDescent="0.3">
      <c r="A149" s="47" t="s">
        <v>76</v>
      </c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51"/>
      <c r="O149" s="49"/>
      <c r="P149" s="49"/>
      <c r="Q149" s="5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27"/>
      <c r="AE149" s="27"/>
      <c r="AF149" s="27"/>
      <c r="AG149" s="60"/>
      <c r="AH149" s="62"/>
      <c r="AI149" s="60"/>
      <c r="AJ149" s="62"/>
      <c r="AK149" s="55"/>
      <c r="AL149" s="62"/>
      <c r="AM149" s="62"/>
      <c r="AN149" s="27"/>
      <c r="AO149" s="27"/>
      <c r="AP149" s="27"/>
      <c r="AQ149" s="27"/>
      <c r="AR149" s="37"/>
      <c r="AS149" s="28">
        <f t="shared" si="51"/>
        <v>0</v>
      </c>
      <c r="AT149" s="37"/>
      <c r="AU149" s="43">
        <f t="shared" si="52"/>
        <v>0</v>
      </c>
      <c r="AW149" s="43">
        <f t="shared" si="53"/>
        <v>0</v>
      </c>
      <c r="AY149" s="43">
        <f t="shared" si="54"/>
        <v>0</v>
      </c>
      <c r="BA149" s="43">
        <f t="shared" si="55"/>
        <v>0</v>
      </c>
      <c r="BC149" s="10">
        <f t="shared" si="56"/>
        <v>0</v>
      </c>
    </row>
    <row r="150" spans="1:55" ht="14.4" x14ac:dyDescent="0.3">
      <c r="A150" s="47" t="s">
        <v>77</v>
      </c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51"/>
      <c r="O150" s="49"/>
      <c r="P150" s="49"/>
      <c r="Q150" s="5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27"/>
      <c r="AE150" s="27"/>
      <c r="AF150" s="27"/>
      <c r="AG150" s="60"/>
      <c r="AH150" s="62"/>
      <c r="AI150" s="60"/>
      <c r="AJ150" s="62"/>
      <c r="AK150" s="55"/>
      <c r="AL150" s="62"/>
      <c r="AM150" s="62"/>
      <c r="AN150" s="27"/>
      <c r="AO150" s="27"/>
      <c r="AP150" s="27"/>
      <c r="AQ150" s="27"/>
      <c r="AR150" s="37"/>
      <c r="AS150" s="28">
        <f t="shared" si="51"/>
        <v>0</v>
      </c>
      <c r="AT150" s="37"/>
      <c r="AU150" s="43">
        <f t="shared" si="52"/>
        <v>0</v>
      </c>
      <c r="AW150" s="43">
        <f t="shared" si="53"/>
        <v>0</v>
      </c>
      <c r="AY150" s="43">
        <f t="shared" si="54"/>
        <v>0</v>
      </c>
      <c r="BA150" s="43">
        <f t="shared" si="55"/>
        <v>0</v>
      </c>
      <c r="BC150" s="10">
        <f t="shared" si="56"/>
        <v>0</v>
      </c>
    </row>
    <row r="151" spans="1:55" ht="14.4" x14ac:dyDescent="0.3">
      <c r="A151" s="21" t="s">
        <v>78</v>
      </c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51"/>
      <c r="O151" s="49"/>
      <c r="P151" s="49"/>
      <c r="Q151" s="5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27"/>
      <c r="AE151" s="27"/>
      <c r="AF151" s="27"/>
      <c r="AG151" s="60"/>
      <c r="AH151" s="62"/>
      <c r="AI151" s="60"/>
      <c r="AJ151" s="62"/>
      <c r="AK151" s="55"/>
      <c r="AL151" s="62"/>
      <c r="AM151" s="62"/>
      <c r="AN151" s="27"/>
      <c r="AO151" s="27"/>
      <c r="AP151" s="27"/>
      <c r="AQ151" s="27"/>
      <c r="AR151" s="37"/>
      <c r="AS151" s="28">
        <f t="shared" si="51"/>
        <v>0</v>
      </c>
      <c r="AT151" s="37"/>
      <c r="AU151" s="43">
        <f t="shared" si="52"/>
        <v>0</v>
      </c>
      <c r="AW151" s="43">
        <f t="shared" si="53"/>
        <v>0</v>
      </c>
      <c r="AY151" s="43">
        <f t="shared" si="54"/>
        <v>0</v>
      </c>
      <c r="BA151" s="43">
        <f t="shared" si="55"/>
        <v>0</v>
      </c>
      <c r="BC151" s="10">
        <f t="shared" si="56"/>
        <v>0</v>
      </c>
    </row>
    <row r="152" spans="1:55" ht="14.4" x14ac:dyDescent="0.3">
      <c r="A152" s="21" t="s">
        <v>79</v>
      </c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51"/>
      <c r="O152" s="49"/>
      <c r="P152" s="49"/>
      <c r="Q152" s="5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27"/>
      <c r="AE152" s="27"/>
      <c r="AF152" s="27"/>
      <c r="AG152" s="60"/>
      <c r="AH152" s="62"/>
      <c r="AI152" s="60"/>
      <c r="AJ152" s="62"/>
      <c r="AK152" s="55"/>
      <c r="AL152" s="62"/>
      <c r="AM152" s="62"/>
      <c r="AN152" s="27"/>
      <c r="AO152" s="27"/>
      <c r="AP152" s="27"/>
      <c r="AQ152" s="27"/>
      <c r="AR152" s="37"/>
      <c r="AS152" s="28">
        <f t="shared" si="51"/>
        <v>0</v>
      </c>
      <c r="AT152" s="37"/>
      <c r="AU152" s="43">
        <f t="shared" si="52"/>
        <v>0</v>
      </c>
      <c r="AW152" s="43">
        <f t="shared" si="53"/>
        <v>0</v>
      </c>
      <c r="AY152" s="43">
        <f t="shared" si="54"/>
        <v>0</v>
      </c>
      <c r="BA152" s="43">
        <f t="shared" si="55"/>
        <v>0</v>
      </c>
      <c r="BC152" s="10">
        <f t="shared" si="56"/>
        <v>0</v>
      </c>
    </row>
    <row r="153" spans="1:55" thickBot="1" x14ac:dyDescent="0.35">
      <c r="A153" s="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37"/>
      <c r="AO153" s="37"/>
      <c r="AP153" s="37"/>
      <c r="AQ153" s="37"/>
      <c r="AR153" s="37"/>
      <c r="AS153" s="39">
        <f>SUM(AS138:AS147)</f>
        <v>3</v>
      </c>
      <c r="AT153" s="37"/>
      <c r="AU153" s="44">
        <f>SUM(AU138:AU151)</f>
        <v>9</v>
      </c>
      <c r="AW153" s="44">
        <f>SUM(AW138:AW152)</f>
        <v>0</v>
      </c>
      <c r="AY153" s="61">
        <f>SUM(AY138:AY152)</f>
        <v>3</v>
      </c>
      <c r="BA153" s="44">
        <f>SUM(BA138:BA152)</f>
        <v>0</v>
      </c>
      <c r="BC153" s="24">
        <f>SUM(BC138:BC151)</f>
        <v>15</v>
      </c>
    </row>
    <row r="154" spans="1:55" ht="28.8" x14ac:dyDescent="0.3">
      <c r="A154" s="19" t="s">
        <v>23</v>
      </c>
      <c r="B154" s="22">
        <v>44896</v>
      </c>
      <c r="C154" s="22">
        <v>44927</v>
      </c>
      <c r="D154" s="22">
        <v>44958</v>
      </c>
      <c r="E154" s="22">
        <v>44986</v>
      </c>
      <c r="F154" s="22">
        <v>45017</v>
      </c>
      <c r="G154" s="22">
        <v>45047</v>
      </c>
      <c r="H154" s="22">
        <v>45078</v>
      </c>
      <c r="I154" s="22">
        <v>45108</v>
      </c>
      <c r="J154" s="22">
        <v>45139</v>
      </c>
      <c r="K154" s="22">
        <v>45170</v>
      </c>
      <c r="L154" s="22">
        <v>45200</v>
      </c>
      <c r="M154" s="22">
        <v>45231</v>
      </c>
      <c r="N154" s="50">
        <v>45261</v>
      </c>
      <c r="O154" s="48">
        <v>45315</v>
      </c>
      <c r="P154" s="48">
        <v>45346</v>
      </c>
      <c r="Q154" s="53">
        <v>45375</v>
      </c>
      <c r="R154" s="53">
        <v>45406</v>
      </c>
      <c r="S154" s="53">
        <v>45436</v>
      </c>
      <c r="T154" s="22">
        <v>45444</v>
      </c>
      <c r="U154" s="22">
        <v>45474</v>
      </c>
      <c r="V154" s="22">
        <v>45505</v>
      </c>
      <c r="W154" s="22">
        <v>45536</v>
      </c>
      <c r="X154" s="22">
        <v>45566</v>
      </c>
      <c r="Y154" s="57">
        <v>45597</v>
      </c>
      <c r="Z154" s="57">
        <v>45627</v>
      </c>
      <c r="AA154" s="57">
        <v>45658</v>
      </c>
      <c r="AB154" s="57">
        <v>45689</v>
      </c>
      <c r="AC154" s="58">
        <v>45717</v>
      </c>
      <c r="AD154" s="56">
        <v>45772</v>
      </c>
      <c r="AE154" s="22">
        <v>45802</v>
      </c>
      <c r="AF154" s="22">
        <v>45833</v>
      </c>
      <c r="AG154" s="50">
        <v>45863</v>
      </c>
      <c r="AH154" s="53">
        <v>45894</v>
      </c>
      <c r="AI154" s="50">
        <v>45901</v>
      </c>
      <c r="AJ154" s="53">
        <v>45955</v>
      </c>
      <c r="AK154" s="48">
        <v>46351</v>
      </c>
      <c r="AL154" s="53">
        <v>46381</v>
      </c>
      <c r="AM154" s="81">
        <v>46048</v>
      </c>
      <c r="AN154" s="80">
        <v>46054</v>
      </c>
      <c r="AO154" s="80">
        <v>46082</v>
      </c>
      <c r="AP154" s="80">
        <v>46113</v>
      </c>
      <c r="AQ154" s="80">
        <v>46143</v>
      </c>
      <c r="AR154" s="36"/>
      <c r="AS154" s="38" t="s">
        <v>61</v>
      </c>
      <c r="AT154" s="36"/>
      <c r="AU154" s="42" t="s">
        <v>62</v>
      </c>
      <c r="AW154" s="42" t="s">
        <v>63</v>
      </c>
      <c r="AY154" s="42" t="s">
        <v>64</v>
      </c>
      <c r="BA154" s="42" t="s">
        <v>99</v>
      </c>
      <c r="BC154" s="20" t="s">
        <v>8</v>
      </c>
    </row>
    <row r="155" spans="1:55" ht="14.4" x14ac:dyDescent="0.3">
      <c r="A155" s="21" t="s">
        <v>65</v>
      </c>
      <c r="B155" s="4"/>
      <c r="C155" s="4"/>
      <c r="D155" s="4">
        <v>6</v>
      </c>
      <c r="E155" s="4"/>
      <c r="F155" s="4">
        <v>3</v>
      </c>
      <c r="G155" s="4">
        <v>3</v>
      </c>
      <c r="H155" s="4"/>
      <c r="I155" s="4"/>
      <c r="J155" s="4">
        <v>1</v>
      </c>
      <c r="K155" s="4"/>
      <c r="L155" s="4"/>
      <c r="M155" s="4"/>
      <c r="N155" s="51"/>
      <c r="O155" s="49">
        <v>1</v>
      </c>
      <c r="P155" s="49"/>
      <c r="Q155" s="5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27"/>
      <c r="AE155" s="27"/>
      <c r="AF155" s="27"/>
      <c r="AG155" s="60"/>
      <c r="AH155" s="62"/>
      <c r="AI155" s="60"/>
      <c r="AJ155" s="62"/>
      <c r="AK155" s="55"/>
      <c r="AL155" s="62"/>
      <c r="AM155" s="62">
        <v>1</v>
      </c>
      <c r="AN155" s="27"/>
      <c r="AO155" s="27"/>
      <c r="AP155" s="27"/>
      <c r="AQ155" s="27"/>
      <c r="AR155" s="37"/>
      <c r="AS155" s="28">
        <f t="shared" ref="AS155:AS169" si="57">SUM(B155:E155)</f>
        <v>6</v>
      </c>
      <c r="AT155" s="37"/>
      <c r="AU155" s="43">
        <f t="shared" ref="AU155:AU169" si="58">SUM(F155:Q155)</f>
        <v>8</v>
      </c>
      <c r="AW155" s="43">
        <f>S155+T155+U155+V155+W155+X155+Y155+Z155+AA155+AB155+AC155+AD155</f>
        <v>0</v>
      </c>
      <c r="AY155" s="43">
        <f>AD155+AE155+AF155+AG155+AH155+AI155+AJ155+AK155+AL155+AM155+AN155+AO155</f>
        <v>1</v>
      </c>
      <c r="BA155" s="43">
        <f>AP155+AQ155</f>
        <v>0</v>
      </c>
      <c r="BC155" s="10">
        <f>AS155+AU155+AW155+BE159+AY155+BA155</f>
        <v>15</v>
      </c>
    </row>
    <row r="156" spans="1:55" ht="14.4" x14ac:dyDescent="0.3">
      <c r="A156" s="21" t="s">
        <v>66</v>
      </c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51"/>
      <c r="O156" s="49"/>
      <c r="P156" s="49"/>
      <c r="Q156" s="5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27"/>
      <c r="AE156" s="27"/>
      <c r="AF156" s="27"/>
      <c r="AG156" s="60"/>
      <c r="AH156" s="62"/>
      <c r="AI156" s="60"/>
      <c r="AJ156" s="62"/>
      <c r="AK156" s="55"/>
      <c r="AL156" s="62"/>
      <c r="AM156" s="62"/>
      <c r="AN156" s="27"/>
      <c r="AO156" s="27"/>
      <c r="AP156" s="27"/>
      <c r="AQ156" s="27"/>
      <c r="AR156" s="37"/>
      <c r="AS156" s="28">
        <f t="shared" si="57"/>
        <v>0</v>
      </c>
      <c r="AT156" s="37"/>
      <c r="AU156" s="43">
        <f t="shared" si="58"/>
        <v>0</v>
      </c>
      <c r="AW156" s="43">
        <f t="shared" ref="AW156:AW169" si="59">S156+T156+U156+V156+W156+X156+Y156+Z156+AA156+AB156+AC156+AD156</f>
        <v>0</v>
      </c>
      <c r="AY156" s="43">
        <f t="shared" ref="AY156:AY169" si="60">AD156+AE156+AF156+AG156+AH156+AI156+AJ156+AK156+AL156+AM156+AN156+AO156</f>
        <v>0</v>
      </c>
      <c r="BA156" s="43">
        <f t="shared" ref="BA156:BA169" si="61">AP156+AQ156</f>
        <v>0</v>
      </c>
      <c r="BC156" s="10">
        <f t="shared" ref="BC156:BC169" si="62">AS156+AU156+AW156+BE160+AY156+BA156</f>
        <v>0</v>
      </c>
    </row>
    <row r="157" spans="1:55" ht="14.4" x14ac:dyDescent="0.3">
      <c r="A157" s="21" t="s">
        <v>67</v>
      </c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51"/>
      <c r="O157" s="49"/>
      <c r="P157" s="49"/>
      <c r="Q157" s="5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27"/>
      <c r="AE157" s="27"/>
      <c r="AF157" s="27"/>
      <c r="AG157" s="60"/>
      <c r="AH157" s="62"/>
      <c r="AI157" s="60"/>
      <c r="AJ157" s="62"/>
      <c r="AK157" s="55"/>
      <c r="AL157" s="62"/>
      <c r="AM157" s="62"/>
      <c r="AN157" s="27"/>
      <c r="AO157" s="27"/>
      <c r="AP157" s="27"/>
      <c r="AQ157" s="27"/>
      <c r="AR157" s="37"/>
      <c r="AS157" s="28">
        <f t="shared" si="57"/>
        <v>0</v>
      </c>
      <c r="AT157" s="37"/>
      <c r="AU157" s="43">
        <f t="shared" si="58"/>
        <v>0</v>
      </c>
      <c r="AW157" s="43">
        <f t="shared" si="59"/>
        <v>0</v>
      </c>
      <c r="AY157" s="43">
        <f t="shared" si="60"/>
        <v>0</v>
      </c>
      <c r="BA157" s="43">
        <f t="shared" si="61"/>
        <v>0</v>
      </c>
      <c r="BC157" s="10">
        <f t="shared" si="62"/>
        <v>0</v>
      </c>
    </row>
    <row r="158" spans="1:55" ht="14.4" x14ac:dyDescent="0.3">
      <c r="A158" s="21" t="s">
        <v>68</v>
      </c>
      <c r="B158" s="4"/>
      <c r="C158" s="4"/>
      <c r="D158" s="4"/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51"/>
      <c r="O158" s="49"/>
      <c r="P158" s="49"/>
      <c r="Q158" s="5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27"/>
      <c r="AE158" s="27"/>
      <c r="AF158" s="27"/>
      <c r="AG158" s="60"/>
      <c r="AH158" s="62"/>
      <c r="AI158" s="60"/>
      <c r="AJ158" s="62"/>
      <c r="AK158" s="55"/>
      <c r="AL158" s="62"/>
      <c r="AM158" s="62"/>
      <c r="AN158" s="27"/>
      <c r="AO158" s="27"/>
      <c r="AP158" s="27"/>
      <c r="AQ158" s="27"/>
      <c r="AR158" s="37"/>
      <c r="AS158" s="28">
        <f t="shared" si="57"/>
        <v>0</v>
      </c>
      <c r="AT158" s="37"/>
      <c r="AU158" s="43">
        <f t="shared" si="58"/>
        <v>1</v>
      </c>
      <c r="AW158" s="43">
        <f t="shared" si="59"/>
        <v>0</v>
      </c>
      <c r="AY158" s="43">
        <f t="shared" si="60"/>
        <v>0</v>
      </c>
      <c r="BA158" s="43">
        <f t="shared" si="61"/>
        <v>0</v>
      </c>
      <c r="BC158" s="10">
        <f t="shared" si="62"/>
        <v>1</v>
      </c>
    </row>
    <row r="159" spans="1:55" ht="14.4" x14ac:dyDescent="0.3">
      <c r="A159" s="21" t="s">
        <v>69</v>
      </c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51"/>
      <c r="O159" s="49"/>
      <c r="P159" s="49"/>
      <c r="Q159" s="5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27"/>
      <c r="AE159" s="27"/>
      <c r="AF159" s="27"/>
      <c r="AG159" s="60"/>
      <c r="AH159" s="62"/>
      <c r="AI159" s="60"/>
      <c r="AJ159" s="62"/>
      <c r="AK159" s="55"/>
      <c r="AL159" s="62"/>
      <c r="AM159" s="62"/>
      <c r="AN159" s="27"/>
      <c r="AO159" s="27"/>
      <c r="AP159" s="27"/>
      <c r="AQ159" s="27"/>
      <c r="AR159" s="37"/>
      <c r="AS159" s="28">
        <f t="shared" si="57"/>
        <v>0</v>
      </c>
      <c r="AT159" s="37"/>
      <c r="AU159" s="43">
        <f t="shared" si="58"/>
        <v>0</v>
      </c>
      <c r="AW159" s="43">
        <f t="shared" si="59"/>
        <v>0</v>
      </c>
      <c r="AY159" s="43">
        <f t="shared" si="60"/>
        <v>0</v>
      </c>
      <c r="BA159" s="43">
        <f t="shared" si="61"/>
        <v>0</v>
      </c>
      <c r="BC159" s="10">
        <f t="shared" si="62"/>
        <v>0</v>
      </c>
    </row>
    <row r="160" spans="1:55" ht="14.4" x14ac:dyDescent="0.3">
      <c r="A160" s="21" t="s">
        <v>70</v>
      </c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51"/>
      <c r="O160" s="49"/>
      <c r="P160" s="49"/>
      <c r="Q160" s="5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27"/>
      <c r="AE160" s="27"/>
      <c r="AF160" s="27"/>
      <c r="AG160" s="60"/>
      <c r="AH160" s="62"/>
      <c r="AI160" s="60"/>
      <c r="AJ160" s="62"/>
      <c r="AK160" s="55"/>
      <c r="AL160" s="62"/>
      <c r="AM160" s="62"/>
      <c r="AN160" s="27"/>
      <c r="AO160" s="27"/>
      <c r="AP160" s="27"/>
      <c r="AQ160" s="27"/>
      <c r="AR160" s="37"/>
      <c r="AS160" s="28">
        <f t="shared" si="57"/>
        <v>0</v>
      </c>
      <c r="AT160" s="37"/>
      <c r="AU160" s="43">
        <f t="shared" si="58"/>
        <v>0</v>
      </c>
      <c r="AW160" s="43">
        <f t="shared" si="59"/>
        <v>0</v>
      </c>
      <c r="AY160" s="43">
        <f t="shared" si="60"/>
        <v>0</v>
      </c>
      <c r="BA160" s="43">
        <f t="shared" si="61"/>
        <v>0</v>
      </c>
      <c r="BC160" s="10">
        <f t="shared" si="62"/>
        <v>0</v>
      </c>
    </row>
    <row r="161" spans="1:55" ht="14.4" x14ac:dyDescent="0.3">
      <c r="A161" s="21" t="s">
        <v>71</v>
      </c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51"/>
      <c r="O161" s="49"/>
      <c r="P161" s="49"/>
      <c r="Q161" s="5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27"/>
      <c r="AE161" s="27"/>
      <c r="AF161" s="27"/>
      <c r="AG161" s="60"/>
      <c r="AH161" s="62"/>
      <c r="AI161" s="60"/>
      <c r="AJ161" s="62"/>
      <c r="AK161" s="55"/>
      <c r="AL161" s="62"/>
      <c r="AM161" s="62"/>
      <c r="AN161" s="27"/>
      <c r="AO161" s="27"/>
      <c r="AP161" s="27"/>
      <c r="AQ161" s="27"/>
      <c r="AR161" s="37"/>
      <c r="AS161" s="28">
        <f t="shared" si="57"/>
        <v>0</v>
      </c>
      <c r="AT161" s="37"/>
      <c r="AU161" s="43">
        <f t="shared" si="58"/>
        <v>0</v>
      </c>
      <c r="AW161" s="43">
        <f t="shared" si="59"/>
        <v>0</v>
      </c>
      <c r="AY161" s="43">
        <f t="shared" si="60"/>
        <v>0</v>
      </c>
      <c r="BA161" s="43">
        <f t="shared" si="61"/>
        <v>0</v>
      </c>
      <c r="BC161" s="10">
        <f t="shared" si="62"/>
        <v>0</v>
      </c>
    </row>
    <row r="162" spans="1:55" ht="14.4" x14ac:dyDescent="0.3">
      <c r="A162" s="21" t="s">
        <v>72</v>
      </c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51"/>
      <c r="O162" s="49"/>
      <c r="P162" s="49"/>
      <c r="Q162" s="5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27"/>
      <c r="AE162" s="27"/>
      <c r="AF162" s="27"/>
      <c r="AG162" s="60"/>
      <c r="AH162" s="62"/>
      <c r="AI162" s="60"/>
      <c r="AJ162" s="62"/>
      <c r="AK162" s="55"/>
      <c r="AL162" s="62"/>
      <c r="AM162" s="62"/>
      <c r="AN162" s="27"/>
      <c r="AO162" s="27"/>
      <c r="AP162" s="27"/>
      <c r="AQ162" s="27"/>
      <c r="AR162" s="37"/>
      <c r="AS162" s="28">
        <f t="shared" si="57"/>
        <v>0</v>
      </c>
      <c r="AT162" s="37"/>
      <c r="AU162" s="43">
        <f t="shared" si="58"/>
        <v>0</v>
      </c>
      <c r="AW162" s="43">
        <f t="shared" si="59"/>
        <v>0</v>
      </c>
      <c r="AY162" s="43">
        <f t="shared" si="60"/>
        <v>0</v>
      </c>
      <c r="BA162" s="43">
        <f t="shared" si="61"/>
        <v>0</v>
      </c>
      <c r="BC162" s="10">
        <f t="shared" si="62"/>
        <v>0</v>
      </c>
    </row>
    <row r="163" spans="1:55" ht="14.4" x14ac:dyDescent="0.3">
      <c r="A163" s="21" t="s">
        <v>73</v>
      </c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51"/>
      <c r="O163" s="49"/>
      <c r="P163" s="49"/>
      <c r="Q163" s="5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27"/>
      <c r="AE163" s="27"/>
      <c r="AF163" s="27"/>
      <c r="AG163" s="60"/>
      <c r="AH163" s="62"/>
      <c r="AI163" s="60"/>
      <c r="AJ163" s="62"/>
      <c r="AK163" s="55"/>
      <c r="AL163" s="62"/>
      <c r="AM163" s="62"/>
      <c r="AN163" s="27"/>
      <c r="AO163" s="27"/>
      <c r="AP163" s="27"/>
      <c r="AQ163" s="27"/>
      <c r="AR163" s="37"/>
      <c r="AS163" s="28">
        <f t="shared" si="57"/>
        <v>0</v>
      </c>
      <c r="AT163" s="37"/>
      <c r="AU163" s="43">
        <f t="shared" si="58"/>
        <v>0</v>
      </c>
      <c r="AW163" s="43">
        <f t="shared" si="59"/>
        <v>0</v>
      </c>
      <c r="AY163" s="43">
        <f t="shared" si="60"/>
        <v>0</v>
      </c>
      <c r="BA163" s="43">
        <f t="shared" si="61"/>
        <v>0</v>
      </c>
      <c r="BC163" s="10">
        <f t="shared" si="62"/>
        <v>0</v>
      </c>
    </row>
    <row r="164" spans="1:55" ht="14.4" x14ac:dyDescent="0.3">
      <c r="A164" s="21" t="s">
        <v>74</v>
      </c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51"/>
      <c r="O164" s="49"/>
      <c r="P164" s="49"/>
      <c r="Q164" s="5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27"/>
      <c r="AE164" s="27"/>
      <c r="AF164" s="27"/>
      <c r="AG164" s="60"/>
      <c r="AH164" s="62"/>
      <c r="AI164" s="60"/>
      <c r="AJ164" s="62"/>
      <c r="AK164" s="55"/>
      <c r="AL164" s="62"/>
      <c r="AM164" s="62"/>
      <c r="AN164" s="27"/>
      <c r="AO164" s="27"/>
      <c r="AP164" s="27"/>
      <c r="AQ164" s="27"/>
      <c r="AR164" s="37"/>
      <c r="AS164" s="28">
        <f t="shared" si="57"/>
        <v>0</v>
      </c>
      <c r="AT164" s="37"/>
      <c r="AU164" s="43">
        <f t="shared" si="58"/>
        <v>0</v>
      </c>
      <c r="AW164" s="43">
        <f t="shared" si="59"/>
        <v>0</v>
      </c>
      <c r="AY164" s="43">
        <f t="shared" si="60"/>
        <v>0</v>
      </c>
      <c r="BA164" s="43">
        <f t="shared" si="61"/>
        <v>0</v>
      </c>
      <c r="BC164" s="10">
        <f t="shared" si="62"/>
        <v>0</v>
      </c>
    </row>
    <row r="165" spans="1:55" ht="14.4" x14ac:dyDescent="0.3">
      <c r="A165" s="45" t="s">
        <v>75</v>
      </c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52"/>
      <c r="O165" s="49"/>
      <c r="P165" s="49"/>
      <c r="Q165" s="5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27"/>
      <c r="AE165" s="27"/>
      <c r="AF165" s="27"/>
      <c r="AG165" s="60"/>
      <c r="AH165" s="62"/>
      <c r="AI165" s="60"/>
      <c r="AJ165" s="62"/>
      <c r="AK165" s="55"/>
      <c r="AL165" s="62"/>
      <c r="AM165" s="62"/>
      <c r="AN165" s="27"/>
      <c r="AO165" s="27"/>
      <c r="AP165" s="27"/>
      <c r="AQ165" s="27"/>
      <c r="AR165" s="37"/>
      <c r="AS165" s="28">
        <f t="shared" si="57"/>
        <v>0</v>
      </c>
      <c r="AT165" s="37"/>
      <c r="AU165" s="43">
        <f t="shared" si="58"/>
        <v>0</v>
      </c>
      <c r="AW165" s="43">
        <f t="shared" si="59"/>
        <v>0</v>
      </c>
      <c r="AY165" s="43">
        <f t="shared" si="60"/>
        <v>0</v>
      </c>
      <c r="BA165" s="43">
        <f t="shared" si="61"/>
        <v>0</v>
      </c>
      <c r="BC165" s="10">
        <f t="shared" si="62"/>
        <v>0</v>
      </c>
    </row>
    <row r="166" spans="1:55" ht="14.4" x14ac:dyDescent="0.3">
      <c r="A166" s="21" t="s">
        <v>76</v>
      </c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51"/>
      <c r="O166" s="49"/>
      <c r="P166" s="49"/>
      <c r="Q166" s="5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27"/>
      <c r="AE166" s="27"/>
      <c r="AF166" s="27"/>
      <c r="AG166" s="60"/>
      <c r="AH166" s="62"/>
      <c r="AI166" s="60"/>
      <c r="AJ166" s="62"/>
      <c r="AK166" s="55"/>
      <c r="AL166" s="62"/>
      <c r="AM166" s="62"/>
      <c r="AN166" s="27"/>
      <c r="AO166" s="27"/>
      <c r="AP166" s="27"/>
      <c r="AQ166" s="27"/>
      <c r="AR166" s="37"/>
      <c r="AS166" s="28">
        <f t="shared" si="57"/>
        <v>0</v>
      </c>
      <c r="AT166" s="37"/>
      <c r="AU166" s="43">
        <f t="shared" si="58"/>
        <v>0</v>
      </c>
      <c r="AW166" s="43">
        <f t="shared" si="59"/>
        <v>0</v>
      </c>
      <c r="AY166" s="43">
        <f t="shared" si="60"/>
        <v>0</v>
      </c>
      <c r="BA166" s="43">
        <f t="shared" si="61"/>
        <v>0</v>
      </c>
      <c r="BC166" s="10">
        <f t="shared" si="62"/>
        <v>0</v>
      </c>
    </row>
    <row r="167" spans="1:55" ht="14.4" x14ac:dyDescent="0.3">
      <c r="A167" s="21" t="s">
        <v>77</v>
      </c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51"/>
      <c r="O167" s="49"/>
      <c r="P167" s="49"/>
      <c r="Q167" s="5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27"/>
      <c r="AE167" s="27"/>
      <c r="AF167" s="27"/>
      <c r="AG167" s="60"/>
      <c r="AH167" s="62"/>
      <c r="AI167" s="60"/>
      <c r="AJ167" s="62"/>
      <c r="AK167" s="55"/>
      <c r="AL167" s="62"/>
      <c r="AM167" s="62"/>
      <c r="AN167" s="27"/>
      <c r="AO167" s="27"/>
      <c r="AP167" s="27"/>
      <c r="AQ167" s="27"/>
      <c r="AR167" s="37"/>
      <c r="AS167" s="28">
        <f t="shared" si="57"/>
        <v>0</v>
      </c>
      <c r="AT167" s="37"/>
      <c r="AU167" s="43">
        <f t="shared" si="58"/>
        <v>0</v>
      </c>
      <c r="AW167" s="43">
        <f t="shared" si="59"/>
        <v>0</v>
      </c>
      <c r="AY167" s="43">
        <f t="shared" si="60"/>
        <v>0</v>
      </c>
      <c r="BA167" s="43">
        <f t="shared" si="61"/>
        <v>0</v>
      </c>
      <c r="BC167" s="10">
        <f t="shared" si="62"/>
        <v>0</v>
      </c>
    </row>
    <row r="168" spans="1:55" ht="14.4" x14ac:dyDescent="0.3">
      <c r="A168" s="21" t="s">
        <v>78</v>
      </c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51"/>
      <c r="O168" s="49"/>
      <c r="P168" s="49"/>
      <c r="Q168" s="5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27"/>
      <c r="AE168" s="27"/>
      <c r="AF168" s="27"/>
      <c r="AG168" s="60"/>
      <c r="AH168" s="62"/>
      <c r="AI168" s="60"/>
      <c r="AJ168" s="62"/>
      <c r="AK168" s="55"/>
      <c r="AL168" s="62"/>
      <c r="AM168" s="62"/>
      <c r="AN168" s="27"/>
      <c r="AO168" s="27"/>
      <c r="AP168" s="27"/>
      <c r="AQ168" s="27"/>
      <c r="AR168" s="37"/>
      <c r="AS168" s="28">
        <f t="shared" si="57"/>
        <v>0</v>
      </c>
      <c r="AT168" s="37"/>
      <c r="AU168" s="43">
        <f t="shared" si="58"/>
        <v>0</v>
      </c>
      <c r="AW168" s="43">
        <f t="shared" si="59"/>
        <v>0</v>
      </c>
      <c r="AY168" s="43">
        <f t="shared" si="60"/>
        <v>0</v>
      </c>
      <c r="BA168" s="43">
        <f t="shared" si="61"/>
        <v>0</v>
      </c>
      <c r="BC168" s="10">
        <f t="shared" si="62"/>
        <v>0</v>
      </c>
    </row>
    <row r="169" spans="1:55" ht="14.4" x14ac:dyDescent="0.3">
      <c r="A169" s="21" t="s">
        <v>79</v>
      </c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51"/>
      <c r="O169" s="49"/>
      <c r="P169" s="49"/>
      <c r="Q169" s="5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27"/>
      <c r="AE169" s="27"/>
      <c r="AF169" s="27"/>
      <c r="AG169" s="60"/>
      <c r="AH169" s="62"/>
      <c r="AI169" s="60"/>
      <c r="AJ169" s="62"/>
      <c r="AK169" s="55"/>
      <c r="AL169" s="62"/>
      <c r="AM169" s="62"/>
      <c r="AN169" s="27"/>
      <c r="AO169" s="27"/>
      <c r="AP169" s="27"/>
      <c r="AQ169" s="27"/>
      <c r="AR169" s="37"/>
      <c r="AS169" s="28">
        <f t="shared" si="57"/>
        <v>0</v>
      </c>
      <c r="AT169" s="37"/>
      <c r="AU169" s="43">
        <f t="shared" si="58"/>
        <v>0</v>
      </c>
      <c r="AW169" s="43">
        <f t="shared" si="59"/>
        <v>0</v>
      </c>
      <c r="AY169" s="43">
        <f t="shared" si="60"/>
        <v>0</v>
      </c>
      <c r="BA169" s="43">
        <f t="shared" si="61"/>
        <v>0</v>
      </c>
      <c r="BC169" s="10">
        <f t="shared" si="62"/>
        <v>0</v>
      </c>
    </row>
    <row r="170" spans="1:55" thickBot="1" x14ac:dyDescent="0.35">
      <c r="A170" s="14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S170" s="39">
        <f>SUM(AS155:AS164)</f>
        <v>6</v>
      </c>
      <c r="AU170" s="44">
        <f>SUM(AU155:AU168)</f>
        <v>9</v>
      </c>
      <c r="AW170" s="44">
        <f>SUM(AW155:AW169)</f>
        <v>0</v>
      </c>
      <c r="AY170" s="61">
        <f>SUM(AY155:AY169)</f>
        <v>1</v>
      </c>
      <c r="BA170" s="44">
        <f>SUM(BA155:BA169)</f>
        <v>0</v>
      </c>
      <c r="BB170" s="15"/>
      <c r="BC170" s="24">
        <f>SUM(BC155:BC168)</f>
        <v>16</v>
      </c>
    </row>
    <row r="171" spans="1:55" ht="14.4" x14ac:dyDescent="0.3">
      <c r="A171" s="14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41"/>
      <c r="AT171" s="16"/>
      <c r="BB171" s="15"/>
      <c r="BC171" s="10"/>
    </row>
    <row r="172" spans="1:55" ht="14.4" x14ac:dyDescent="0.3">
      <c r="A172" s="14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BB172" s="15"/>
      <c r="BC172" s="10"/>
    </row>
    <row r="173" spans="1:55" ht="28.8" x14ac:dyDescent="0.3">
      <c r="A173" s="19" t="s">
        <v>17</v>
      </c>
      <c r="B173" s="22">
        <v>44896</v>
      </c>
      <c r="C173" s="22">
        <v>44927</v>
      </c>
      <c r="D173" s="22">
        <v>44958</v>
      </c>
      <c r="E173" s="22">
        <v>44986</v>
      </c>
      <c r="F173" s="22">
        <v>45017</v>
      </c>
      <c r="G173" s="22">
        <v>45047</v>
      </c>
      <c r="H173" s="22">
        <v>45078</v>
      </c>
      <c r="I173" s="22">
        <v>45108</v>
      </c>
      <c r="J173" s="22">
        <v>45139</v>
      </c>
      <c r="K173" s="22">
        <v>45170</v>
      </c>
      <c r="L173" s="22">
        <v>45200</v>
      </c>
      <c r="M173" s="22">
        <v>45231</v>
      </c>
      <c r="N173" s="50">
        <v>45261</v>
      </c>
      <c r="O173" s="48">
        <v>45315</v>
      </c>
      <c r="P173" s="48">
        <v>45346</v>
      </c>
      <c r="Q173" s="53">
        <v>45375</v>
      </c>
      <c r="R173" s="53">
        <v>45406</v>
      </c>
      <c r="S173" s="53">
        <v>45436</v>
      </c>
      <c r="T173" s="22">
        <v>45444</v>
      </c>
      <c r="U173" s="22">
        <v>45474</v>
      </c>
      <c r="V173" s="22">
        <v>45505</v>
      </c>
      <c r="W173" s="22">
        <v>45536</v>
      </c>
      <c r="X173" s="22">
        <v>45566</v>
      </c>
      <c r="Y173" s="57">
        <v>45597</v>
      </c>
      <c r="Z173" s="57">
        <v>45627</v>
      </c>
      <c r="AA173" s="57">
        <v>45658</v>
      </c>
      <c r="AB173" s="57">
        <v>45689</v>
      </c>
      <c r="AC173" s="58">
        <v>45717</v>
      </c>
      <c r="AD173" s="56">
        <v>45772</v>
      </c>
      <c r="AE173" s="22">
        <v>45802</v>
      </c>
      <c r="AF173" s="22">
        <v>45833</v>
      </c>
      <c r="AG173" s="50">
        <v>45863</v>
      </c>
      <c r="AH173" s="53">
        <v>45894</v>
      </c>
      <c r="AI173" s="50">
        <v>45901</v>
      </c>
      <c r="AJ173" s="53">
        <v>45955</v>
      </c>
      <c r="AK173" s="48">
        <v>46351</v>
      </c>
      <c r="AL173" s="53">
        <v>46381</v>
      </c>
      <c r="AM173" s="81">
        <v>46048</v>
      </c>
      <c r="AN173" s="80">
        <v>46054</v>
      </c>
      <c r="AO173" s="80">
        <v>46082</v>
      </c>
      <c r="AP173" s="80">
        <v>46113</v>
      </c>
      <c r="AQ173" s="80">
        <v>46143</v>
      </c>
      <c r="AS173" s="38" t="s">
        <v>61</v>
      </c>
      <c r="AT173" s="36"/>
      <c r="AU173" s="42" t="s">
        <v>62</v>
      </c>
      <c r="AW173" s="42" t="s">
        <v>63</v>
      </c>
      <c r="AY173" s="42" t="s">
        <v>64</v>
      </c>
      <c r="BA173" s="42" t="s">
        <v>99</v>
      </c>
      <c r="BC173" s="20" t="s">
        <v>8</v>
      </c>
    </row>
    <row r="174" spans="1:55" ht="14.4" x14ac:dyDescent="0.3">
      <c r="A174" s="21" t="s">
        <v>65</v>
      </c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51"/>
      <c r="O174" s="49"/>
      <c r="P174" s="49"/>
      <c r="Q174" s="5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27"/>
      <c r="AE174" s="27"/>
      <c r="AF174" s="27"/>
      <c r="AG174" s="60"/>
      <c r="AH174" s="62"/>
      <c r="AI174" s="60"/>
      <c r="AJ174" s="62"/>
      <c r="AK174" s="74"/>
      <c r="AL174" s="77"/>
      <c r="AM174" s="77">
        <v>1</v>
      </c>
      <c r="AN174" s="79">
        <v>2</v>
      </c>
      <c r="AO174" s="79"/>
      <c r="AP174" s="79"/>
      <c r="AQ174" s="79"/>
      <c r="AS174" s="28">
        <f t="shared" ref="AS174:AS188" si="63">SUM(B174:E174)</f>
        <v>0</v>
      </c>
      <c r="AT174" s="37"/>
      <c r="AU174" s="43">
        <f t="shared" ref="AU174:AU188" si="64">SUM(F174:Q174)</f>
        <v>0</v>
      </c>
      <c r="AW174" s="43">
        <f>S174+T174+U174+V174+W174+X174+Y174+Z174+AA174+AB174+AC174+AD174</f>
        <v>0</v>
      </c>
      <c r="AY174" s="43">
        <f>AD174+AE174+AF174+AG174+AH174+AI174+AJ174+AK174+AL174+AM174+AN174+AO174</f>
        <v>3</v>
      </c>
      <c r="BA174" s="43">
        <f>AP174+AQ174</f>
        <v>0</v>
      </c>
      <c r="BC174" s="10">
        <f>AS174+AU174+AW174+AY174+BA174</f>
        <v>3</v>
      </c>
    </row>
    <row r="175" spans="1:55" ht="14.4" x14ac:dyDescent="0.3">
      <c r="A175" s="21" t="s">
        <v>66</v>
      </c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51"/>
      <c r="O175" s="49"/>
      <c r="P175" s="49"/>
      <c r="Q175" s="5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27"/>
      <c r="AE175" s="27"/>
      <c r="AF175" s="27"/>
      <c r="AG175" s="60"/>
      <c r="AH175" s="62"/>
      <c r="AI175" s="60"/>
      <c r="AJ175" s="62"/>
      <c r="AK175" s="74"/>
      <c r="AL175" s="77"/>
      <c r="AM175" s="77"/>
      <c r="AN175" s="79"/>
      <c r="AO175" s="79"/>
      <c r="AP175" s="79"/>
      <c r="AQ175" s="79"/>
      <c r="AS175" s="28">
        <f t="shared" si="63"/>
        <v>0</v>
      </c>
      <c r="AT175" s="37"/>
      <c r="AU175" s="43">
        <f t="shared" si="64"/>
        <v>0</v>
      </c>
      <c r="AW175" s="43">
        <f t="shared" ref="AW175:AW188" si="65">S175+T175+U175+V175+W175+X175+Y175+Z175+AA175+AB175+AC175+AD175</f>
        <v>0</v>
      </c>
      <c r="AY175" s="43">
        <f t="shared" ref="AY175:AY188" si="66">AD175+AE175+AF175+AG175+AH175+AI175+AJ175+AK175+AL175+AM175+AN175+AO175</f>
        <v>0</v>
      </c>
      <c r="BA175" s="43">
        <f t="shared" ref="BA175:BA188" si="67">AP175+AQ175</f>
        <v>0</v>
      </c>
      <c r="BC175" s="10">
        <f t="shared" ref="BC175:BC188" si="68">AS175+AU175+AW175+AY175+BA175</f>
        <v>0</v>
      </c>
    </row>
    <row r="176" spans="1:55" ht="14.4" x14ac:dyDescent="0.3">
      <c r="A176" s="21" t="s">
        <v>67</v>
      </c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51"/>
      <c r="O176" s="49"/>
      <c r="P176" s="49"/>
      <c r="Q176" s="5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27"/>
      <c r="AE176" s="27"/>
      <c r="AF176" s="27"/>
      <c r="AG176" s="60"/>
      <c r="AH176" s="62"/>
      <c r="AI176" s="60"/>
      <c r="AJ176" s="62"/>
      <c r="AK176" s="74"/>
      <c r="AL176" s="77"/>
      <c r="AM176" s="77"/>
      <c r="AN176" s="79"/>
      <c r="AO176" s="79"/>
      <c r="AP176" s="79"/>
      <c r="AQ176" s="79"/>
      <c r="AS176" s="28">
        <f t="shared" si="63"/>
        <v>0</v>
      </c>
      <c r="AT176" s="37"/>
      <c r="AU176" s="43">
        <f t="shared" si="64"/>
        <v>0</v>
      </c>
      <c r="AW176" s="43">
        <f t="shared" si="65"/>
        <v>0</v>
      </c>
      <c r="AY176" s="43">
        <f t="shared" si="66"/>
        <v>0</v>
      </c>
      <c r="BA176" s="43">
        <f t="shared" si="67"/>
        <v>0</v>
      </c>
      <c r="BC176" s="10">
        <f t="shared" si="68"/>
        <v>0</v>
      </c>
    </row>
    <row r="177" spans="1:55" ht="14.4" x14ac:dyDescent="0.3">
      <c r="A177" s="21" t="s">
        <v>68</v>
      </c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51"/>
      <c r="O177" s="49"/>
      <c r="P177" s="49"/>
      <c r="Q177" s="5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27"/>
      <c r="AE177" s="27"/>
      <c r="AF177" s="27"/>
      <c r="AG177" s="60"/>
      <c r="AH177" s="62"/>
      <c r="AI177" s="60"/>
      <c r="AJ177" s="62"/>
      <c r="AK177" s="74"/>
      <c r="AL177" s="77"/>
      <c r="AM177" s="77"/>
      <c r="AN177" s="79"/>
      <c r="AO177" s="79"/>
      <c r="AP177" s="79"/>
      <c r="AQ177" s="79"/>
      <c r="AS177" s="28">
        <f t="shared" si="63"/>
        <v>0</v>
      </c>
      <c r="AT177" s="37"/>
      <c r="AU177" s="43">
        <f t="shared" si="64"/>
        <v>0</v>
      </c>
      <c r="AW177" s="43">
        <f t="shared" si="65"/>
        <v>0</v>
      </c>
      <c r="AY177" s="43">
        <f t="shared" si="66"/>
        <v>0</v>
      </c>
      <c r="BA177" s="43">
        <f t="shared" si="67"/>
        <v>0</v>
      </c>
      <c r="BC177" s="10">
        <f t="shared" si="68"/>
        <v>0</v>
      </c>
    </row>
    <row r="178" spans="1:55" ht="14.4" x14ac:dyDescent="0.3">
      <c r="A178" s="21" t="s">
        <v>69</v>
      </c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51"/>
      <c r="O178" s="49"/>
      <c r="P178" s="49"/>
      <c r="Q178" s="5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27"/>
      <c r="AE178" s="27"/>
      <c r="AF178" s="27"/>
      <c r="AG178" s="60"/>
      <c r="AH178" s="62"/>
      <c r="AI178" s="60"/>
      <c r="AJ178" s="62"/>
      <c r="AK178" s="74"/>
      <c r="AL178" s="77"/>
      <c r="AM178" s="77"/>
      <c r="AN178" s="79"/>
      <c r="AO178" s="79"/>
      <c r="AP178" s="79"/>
      <c r="AQ178" s="79"/>
      <c r="AS178" s="28">
        <f t="shared" si="63"/>
        <v>0</v>
      </c>
      <c r="AT178" s="37"/>
      <c r="AU178" s="43">
        <f t="shared" si="64"/>
        <v>0</v>
      </c>
      <c r="AW178" s="43">
        <f t="shared" si="65"/>
        <v>0</v>
      </c>
      <c r="AY178" s="43">
        <f t="shared" si="66"/>
        <v>0</v>
      </c>
      <c r="BA178" s="43">
        <f t="shared" si="67"/>
        <v>0</v>
      </c>
      <c r="BC178" s="10">
        <f t="shared" si="68"/>
        <v>0</v>
      </c>
    </row>
    <row r="179" spans="1:55" ht="14.4" x14ac:dyDescent="0.3">
      <c r="A179" s="21" t="s">
        <v>70</v>
      </c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51"/>
      <c r="O179" s="49"/>
      <c r="P179" s="49"/>
      <c r="Q179" s="5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27"/>
      <c r="AE179" s="27"/>
      <c r="AF179" s="27"/>
      <c r="AG179" s="60"/>
      <c r="AH179" s="62"/>
      <c r="AI179" s="60"/>
      <c r="AJ179" s="62"/>
      <c r="AK179" s="74"/>
      <c r="AL179" s="77"/>
      <c r="AM179" s="77"/>
      <c r="AN179" s="79"/>
      <c r="AO179" s="79"/>
      <c r="AP179" s="79"/>
      <c r="AQ179" s="79"/>
      <c r="AS179" s="28">
        <f t="shared" si="63"/>
        <v>0</v>
      </c>
      <c r="AT179" s="37"/>
      <c r="AU179" s="43">
        <f t="shared" si="64"/>
        <v>0</v>
      </c>
      <c r="AW179" s="43">
        <f t="shared" si="65"/>
        <v>0</v>
      </c>
      <c r="AY179" s="43">
        <f t="shared" si="66"/>
        <v>0</v>
      </c>
      <c r="BA179" s="43">
        <f t="shared" si="67"/>
        <v>0</v>
      </c>
      <c r="BC179" s="10">
        <f t="shared" si="68"/>
        <v>0</v>
      </c>
    </row>
    <row r="180" spans="1:55" ht="14.4" x14ac:dyDescent="0.3">
      <c r="A180" s="21" t="s">
        <v>71</v>
      </c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51"/>
      <c r="O180" s="49"/>
      <c r="P180" s="49"/>
      <c r="Q180" s="5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27"/>
      <c r="AE180" s="27"/>
      <c r="AF180" s="27"/>
      <c r="AG180" s="60"/>
      <c r="AH180" s="62"/>
      <c r="AI180" s="60"/>
      <c r="AJ180" s="62"/>
      <c r="AK180" s="74"/>
      <c r="AL180" s="77"/>
      <c r="AM180" s="77"/>
      <c r="AN180" s="79"/>
      <c r="AO180" s="79"/>
      <c r="AP180" s="79"/>
      <c r="AQ180" s="79"/>
      <c r="AS180" s="28">
        <f t="shared" si="63"/>
        <v>0</v>
      </c>
      <c r="AT180" s="37"/>
      <c r="AU180" s="43">
        <f t="shared" si="64"/>
        <v>0</v>
      </c>
      <c r="AW180" s="43">
        <f t="shared" si="65"/>
        <v>0</v>
      </c>
      <c r="AY180" s="43">
        <f t="shared" si="66"/>
        <v>0</v>
      </c>
      <c r="BA180" s="43">
        <f t="shared" si="67"/>
        <v>0</v>
      </c>
      <c r="BC180" s="10">
        <f t="shared" si="68"/>
        <v>0</v>
      </c>
    </row>
    <row r="181" spans="1:55" ht="14.4" x14ac:dyDescent="0.3">
      <c r="A181" s="21" t="s">
        <v>72</v>
      </c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51"/>
      <c r="O181" s="49"/>
      <c r="P181" s="49"/>
      <c r="Q181" s="5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27"/>
      <c r="AE181" s="27"/>
      <c r="AF181" s="27"/>
      <c r="AG181" s="60"/>
      <c r="AH181" s="62"/>
      <c r="AI181" s="60"/>
      <c r="AJ181" s="62"/>
      <c r="AK181" s="74"/>
      <c r="AL181" s="77"/>
      <c r="AM181" s="77"/>
      <c r="AN181" s="79"/>
      <c r="AO181" s="79"/>
      <c r="AP181" s="79"/>
      <c r="AQ181" s="79"/>
      <c r="AS181" s="28">
        <f t="shared" si="63"/>
        <v>0</v>
      </c>
      <c r="AT181" s="37"/>
      <c r="AU181" s="43">
        <f t="shared" si="64"/>
        <v>0</v>
      </c>
      <c r="AW181" s="43">
        <f t="shared" si="65"/>
        <v>0</v>
      </c>
      <c r="AY181" s="43">
        <f t="shared" si="66"/>
        <v>0</v>
      </c>
      <c r="BA181" s="43">
        <f t="shared" si="67"/>
        <v>0</v>
      </c>
      <c r="BC181" s="10">
        <f t="shared" si="68"/>
        <v>0</v>
      </c>
    </row>
    <row r="182" spans="1:55" ht="14.4" x14ac:dyDescent="0.3">
      <c r="A182" s="21" t="s">
        <v>73</v>
      </c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51"/>
      <c r="O182" s="49"/>
      <c r="P182" s="49"/>
      <c r="Q182" s="5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27"/>
      <c r="AE182" s="27"/>
      <c r="AF182" s="27"/>
      <c r="AG182" s="60"/>
      <c r="AH182" s="62"/>
      <c r="AI182" s="60"/>
      <c r="AJ182" s="62"/>
      <c r="AK182" s="74"/>
      <c r="AL182" s="77"/>
      <c r="AM182" s="77"/>
      <c r="AN182" s="79"/>
      <c r="AO182" s="79"/>
      <c r="AP182" s="79"/>
      <c r="AQ182" s="79"/>
      <c r="AS182" s="28">
        <f t="shared" si="63"/>
        <v>0</v>
      </c>
      <c r="AT182" s="37"/>
      <c r="AU182" s="43">
        <f t="shared" si="64"/>
        <v>0</v>
      </c>
      <c r="AW182" s="43">
        <f t="shared" si="65"/>
        <v>0</v>
      </c>
      <c r="AY182" s="43">
        <f t="shared" si="66"/>
        <v>0</v>
      </c>
      <c r="BA182" s="43">
        <f t="shared" si="67"/>
        <v>0</v>
      </c>
      <c r="BC182" s="10">
        <f t="shared" si="68"/>
        <v>0</v>
      </c>
    </row>
    <row r="183" spans="1:55" ht="14.4" x14ac:dyDescent="0.3">
      <c r="A183" s="21" t="s">
        <v>74</v>
      </c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51"/>
      <c r="O183" s="49"/>
      <c r="P183" s="49"/>
      <c r="Q183" s="5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27"/>
      <c r="AE183" s="27"/>
      <c r="AF183" s="27"/>
      <c r="AG183" s="60"/>
      <c r="AH183" s="62"/>
      <c r="AI183" s="60"/>
      <c r="AJ183" s="62"/>
      <c r="AK183" s="74"/>
      <c r="AL183" s="77"/>
      <c r="AM183" s="77"/>
      <c r="AN183" s="79"/>
      <c r="AO183" s="79"/>
      <c r="AP183" s="79"/>
      <c r="AQ183" s="79"/>
      <c r="AS183" s="28">
        <f t="shared" si="63"/>
        <v>0</v>
      </c>
      <c r="AT183" s="37"/>
      <c r="AU183" s="43">
        <f t="shared" si="64"/>
        <v>0</v>
      </c>
      <c r="AW183" s="43">
        <f t="shared" si="65"/>
        <v>0</v>
      </c>
      <c r="AY183" s="43">
        <f t="shared" si="66"/>
        <v>0</v>
      </c>
      <c r="BA183" s="43">
        <f t="shared" si="67"/>
        <v>0</v>
      </c>
      <c r="BC183" s="10">
        <f t="shared" si="68"/>
        <v>0</v>
      </c>
    </row>
    <row r="184" spans="1:55" ht="14.4" x14ac:dyDescent="0.3">
      <c r="A184" s="45" t="s">
        <v>75</v>
      </c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52"/>
      <c r="O184" s="49"/>
      <c r="P184" s="49"/>
      <c r="Q184" s="5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27"/>
      <c r="AE184" s="27"/>
      <c r="AF184" s="27"/>
      <c r="AG184" s="60"/>
      <c r="AH184" s="62"/>
      <c r="AI184" s="60"/>
      <c r="AJ184" s="62"/>
      <c r="AK184" s="74"/>
      <c r="AL184" s="77"/>
      <c r="AM184" s="77"/>
      <c r="AN184" s="79"/>
      <c r="AO184" s="79"/>
      <c r="AP184" s="79"/>
      <c r="AQ184" s="79"/>
      <c r="AS184" s="28">
        <f t="shared" si="63"/>
        <v>0</v>
      </c>
      <c r="AT184" s="37"/>
      <c r="AU184" s="43">
        <f t="shared" si="64"/>
        <v>0</v>
      </c>
      <c r="AW184" s="43">
        <f t="shared" si="65"/>
        <v>0</v>
      </c>
      <c r="AY184" s="43">
        <f t="shared" si="66"/>
        <v>0</v>
      </c>
      <c r="BA184" s="43">
        <f t="shared" si="67"/>
        <v>0</v>
      </c>
      <c r="BC184" s="10">
        <f t="shared" si="68"/>
        <v>0</v>
      </c>
    </row>
    <row r="185" spans="1:55" ht="14.4" x14ac:dyDescent="0.3">
      <c r="A185" s="21" t="s">
        <v>76</v>
      </c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51"/>
      <c r="O185" s="49"/>
      <c r="P185" s="49"/>
      <c r="Q185" s="5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27"/>
      <c r="AE185" s="27"/>
      <c r="AF185" s="27"/>
      <c r="AG185" s="60"/>
      <c r="AH185" s="62"/>
      <c r="AI185" s="60"/>
      <c r="AJ185" s="62"/>
      <c r="AK185" s="74"/>
      <c r="AL185" s="77"/>
      <c r="AM185" s="77"/>
      <c r="AN185" s="79"/>
      <c r="AO185" s="79"/>
      <c r="AP185" s="79"/>
      <c r="AQ185" s="79"/>
      <c r="AS185" s="28">
        <f t="shared" si="63"/>
        <v>0</v>
      </c>
      <c r="AT185" s="37"/>
      <c r="AU185" s="43">
        <f t="shared" si="64"/>
        <v>0</v>
      </c>
      <c r="AW185" s="43">
        <f t="shared" si="65"/>
        <v>0</v>
      </c>
      <c r="AY185" s="43">
        <f t="shared" si="66"/>
        <v>0</v>
      </c>
      <c r="BA185" s="43">
        <f t="shared" si="67"/>
        <v>0</v>
      </c>
      <c r="BC185" s="10">
        <f t="shared" si="68"/>
        <v>0</v>
      </c>
    </row>
    <row r="186" spans="1:55" ht="14.4" x14ac:dyDescent="0.3">
      <c r="A186" s="21" t="s">
        <v>77</v>
      </c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51"/>
      <c r="O186" s="49"/>
      <c r="P186" s="49"/>
      <c r="Q186" s="5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27"/>
      <c r="AE186" s="27"/>
      <c r="AF186" s="27"/>
      <c r="AG186" s="60"/>
      <c r="AH186" s="62"/>
      <c r="AI186" s="60"/>
      <c r="AJ186" s="62"/>
      <c r="AK186" s="74"/>
      <c r="AL186" s="77"/>
      <c r="AM186" s="77"/>
      <c r="AN186" s="79"/>
      <c r="AO186" s="79"/>
      <c r="AP186" s="79"/>
      <c r="AQ186" s="79"/>
      <c r="AS186" s="28">
        <f t="shared" si="63"/>
        <v>0</v>
      </c>
      <c r="AT186" s="37"/>
      <c r="AU186" s="43">
        <f t="shared" si="64"/>
        <v>0</v>
      </c>
      <c r="AW186" s="43">
        <f t="shared" si="65"/>
        <v>0</v>
      </c>
      <c r="AY186" s="43">
        <f t="shared" si="66"/>
        <v>0</v>
      </c>
      <c r="BA186" s="43">
        <f t="shared" si="67"/>
        <v>0</v>
      </c>
      <c r="BC186" s="10">
        <f t="shared" si="68"/>
        <v>0</v>
      </c>
    </row>
    <row r="187" spans="1:55" ht="14.4" x14ac:dyDescent="0.3">
      <c r="A187" s="21" t="s">
        <v>78</v>
      </c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51"/>
      <c r="O187" s="49"/>
      <c r="P187" s="49"/>
      <c r="Q187" s="5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27"/>
      <c r="AE187" s="27"/>
      <c r="AF187" s="27"/>
      <c r="AG187" s="60"/>
      <c r="AH187" s="62"/>
      <c r="AI187" s="60"/>
      <c r="AJ187" s="62"/>
      <c r="AK187" s="74"/>
      <c r="AL187" s="77"/>
      <c r="AM187" s="77"/>
      <c r="AN187" s="79"/>
      <c r="AO187" s="79"/>
      <c r="AP187" s="79"/>
      <c r="AQ187" s="79"/>
      <c r="AS187" s="28">
        <f t="shared" si="63"/>
        <v>0</v>
      </c>
      <c r="AT187" s="37"/>
      <c r="AU187" s="43">
        <f t="shared" si="64"/>
        <v>0</v>
      </c>
      <c r="AW187" s="43">
        <f t="shared" si="65"/>
        <v>0</v>
      </c>
      <c r="AY187" s="43">
        <f t="shared" si="66"/>
        <v>0</v>
      </c>
      <c r="BA187" s="43">
        <f t="shared" si="67"/>
        <v>0</v>
      </c>
      <c r="BC187" s="10">
        <f t="shared" si="68"/>
        <v>0</v>
      </c>
    </row>
    <row r="188" spans="1:55" ht="14.4" x14ac:dyDescent="0.3">
      <c r="A188" s="21" t="s">
        <v>79</v>
      </c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51"/>
      <c r="O188" s="49"/>
      <c r="P188" s="49"/>
      <c r="Q188" s="5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27"/>
      <c r="AE188" s="27"/>
      <c r="AF188" s="27"/>
      <c r="AG188" s="60"/>
      <c r="AH188" s="62"/>
      <c r="AI188" s="60"/>
      <c r="AJ188" s="62"/>
      <c r="AK188" s="74"/>
      <c r="AL188" s="77"/>
      <c r="AM188" s="77"/>
      <c r="AN188" s="79"/>
      <c r="AO188" s="79"/>
      <c r="AP188" s="79"/>
      <c r="AQ188" s="79"/>
      <c r="AS188" s="28">
        <f t="shared" si="63"/>
        <v>0</v>
      </c>
      <c r="AT188" s="37"/>
      <c r="AU188" s="43">
        <f t="shared" si="64"/>
        <v>0</v>
      </c>
      <c r="AW188" s="43">
        <f t="shared" si="65"/>
        <v>0</v>
      </c>
      <c r="AY188" s="43">
        <f t="shared" si="66"/>
        <v>0</v>
      </c>
      <c r="BA188" s="43">
        <f t="shared" si="67"/>
        <v>0</v>
      </c>
      <c r="BC188" s="10">
        <f t="shared" si="68"/>
        <v>0</v>
      </c>
    </row>
    <row r="189" spans="1:55" thickBot="1" x14ac:dyDescent="0.35">
      <c r="AS189" s="39">
        <f>SUM(AS174:AS183)</f>
        <v>0</v>
      </c>
      <c r="AU189" s="44">
        <f>SUM(AU174:AU187)</f>
        <v>0</v>
      </c>
      <c r="AW189" s="44">
        <f>SUM(AW174:AW188)</f>
        <v>0</v>
      </c>
      <c r="AY189" s="61">
        <f>SUM(AY174:AY188)</f>
        <v>3</v>
      </c>
      <c r="BA189" s="44">
        <f>SUM(BA174:BA188)</f>
        <v>0</v>
      </c>
      <c r="BB189" s="15"/>
      <c r="BC189" s="24">
        <f>SUM(BC174:BC187)</f>
        <v>3</v>
      </c>
    </row>
    <row r="191" spans="1:55" ht="28.8" x14ac:dyDescent="0.3">
      <c r="A191" s="19" t="s">
        <v>27</v>
      </c>
      <c r="B191" s="22">
        <v>44896</v>
      </c>
      <c r="C191" s="22">
        <v>44927</v>
      </c>
      <c r="D191" s="22">
        <v>44958</v>
      </c>
      <c r="E191" s="22">
        <v>44986</v>
      </c>
      <c r="F191" s="22">
        <v>45017</v>
      </c>
      <c r="G191" s="22">
        <v>45047</v>
      </c>
      <c r="H191" s="22">
        <v>45078</v>
      </c>
      <c r="I191" s="22">
        <v>45108</v>
      </c>
      <c r="J191" s="22">
        <v>45139</v>
      </c>
      <c r="K191" s="22">
        <v>45170</v>
      </c>
      <c r="L191" s="22">
        <v>45200</v>
      </c>
      <c r="M191" s="22">
        <v>45231</v>
      </c>
      <c r="N191" s="50">
        <v>45261</v>
      </c>
      <c r="O191" s="48">
        <v>45315</v>
      </c>
      <c r="P191" s="48">
        <v>45346</v>
      </c>
      <c r="Q191" s="53">
        <v>45375</v>
      </c>
      <c r="R191" s="53">
        <v>45406</v>
      </c>
      <c r="S191" s="53">
        <v>45436</v>
      </c>
      <c r="T191" s="22">
        <v>45444</v>
      </c>
      <c r="U191" s="22">
        <v>45474</v>
      </c>
      <c r="V191" s="22">
        <v>45505</v>
      </c>
      <c r="W191" s="22">
        <v>45536</v>
      </c>
      <c r="X191" s="22">
        <v>45566</v>
      </c>
      <c r="Y191" s="57">
        <v>45597</v>
      </c>
      <c r="Z191" s="57">
        <v>45627</v>
      </c>
      <c r="AA191" s="57">
        <v>45658</v>
      </c>
      <c r="AB191" s="57">
        <v>45689</v>
      </c>
      <c r="AC191" s="58">
        <v>45717</v>
      </c>
      <c r="AD191" s="56">
        <v>45772</v>
      </c>
      <c r="AE191" s="22">
        <v>45802</v>
      </c>
      <c r="AF191" s="22">
        <v>45833</v>
      </c>
      <c r="AG191" s="50">
        <v>45863</v>
      </c>
      <c r="AH191" s="53">
        <v>45894</v>
      </c>
      <c r="AI191" s="50">
        <v>45901</v>
      </c>
      <c r="AJ191" s="53">
        <v>45955</v>
      </c>
      <c r="AK191" s="48">
        <v>46351</v>
      </c>
      <c r="AL191" s="53">
        <v>46381</v>
      </c>
      <c r="AM191" s="80">
        <v>46048</v>
      </c>
      <c r="AN191" s="80">
        <v>46054</v>
      </c>
      <c r="AO191" s="80">
        <v>46082</v>
      </c>
      <c r="AP191" s="80">
        <v>46113</v>
      </c>
      <c r="AQ191" s="80">
        <v>46143</v>
      </c>
      <c r="AS191" s="63" t="s">
        <v>61</v>
      </c>
      <c r="AT191" s="64"/>
      <c r="AU191" s="65" t="s">
        <v>62</v>
      </c>
      <c r="AV191" s="66"/>
      <c r="AW191" s="65" t="s">
        <v>63</v>
      </c>
      <c r="AX191" s="66"/>
      <c r="AY191" s="65" t="s">
        <v>64</v>
      </c>
      <c r="AZ191" s="66"/>
      <c r="BA191" s="42" t="s">
        <v>99</v>
      </c>
      <c r="BB191" s="2"/>
      <c r="BC191" s="67" t="s">
        <v>8</v>
      </c>
    </row>
    <row r="192" spans="1:55" ht="14.4" x14ac:dyDescent="0.3">
      <c r="A192" s="21" t="s">
        <v>65</v>
      </c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51"/>
      <c r="O192" s="49"/>
      <c r="P192" s="49"/>
      <c r="Q192" s="5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27"/>
      <c r="AE192" s="27"/>
      <c r="AF192" s="27"/>
      <c r="AG192" s="60"/>
      <c r="AH192" s="62"/>
      <c r="AI192" s="60"/>
      <c r="AJ192" s="62"/>
      <c r="AK192" s="74"/>
      <c r="AL192" s="77"/>
      <c r="AM192" s="79"/>
      <c r="AN192" s="79"/>
      <c r="AO192" s="79"/>
      <c r="AP192" s="79"/>
      <c r="AQ192" s="79"/>
      <c r="AS192" s="68">
        <f t="shared" ref="AS192:AS206" si="69">SUM(B192:E192)</f>
        <v>0</v>
      </c>
      <c r="AT192" s="69"/>
      <c r="AU192" s="70">
        <f t="shared" ref="AU192:AU206" si="70">SUM(F192:Q192)</f>
        <v>0</v>
      </c>
      <c r="AV192" s="66"/>
      <c r="AW192" s="70">
        <f>S192+T192+U192+V192+W192+X192+Y192+Z192+AA192+AB192+AC192+AD192</f>
        <v>0</v>
      </c>
      <c r="AX192" s="66"/>
      <c r="AY192" s="70">
        <f>AD192+AE192+AF192+AG192+AH192+AI192+AJ192+AK192+AL192+AM192+AN192+AO192</f>
        <v>0</v>
      </c>
      <c r="AZ192" s="66"/>
      <c r="BA192" s="70">
        <f>AP192+AQ192</f>
        <v>0</v>
      </c>
      <c r="BB192" s="2"/>
      <c r="BC192" s="10">
        <f>AS192+AU192+AW192+AY192+BA192</f>
        <v>0</v>
      </c>
    </row>
    <row r="193" spans="1:55" ht="14.4" x14ac:dyDescent="0.3">
      <c r="A193" s="21" t="s">
        <v>66</v>
      </c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51"/>
      <c r="O193" s="49"/>
      <c r="P193" s="49"/>
      <c r="Q193" s="5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27"/>
      <c r="AE193" s="27"/>
      <c r="AF193" s="27"/>
      <c r="AG193" s="60"/>
      <c r="AH193" s="62"/>
      <c r="AI193" s="60"/>
      <c r="AJ193" s="62"/>
      <c r="AK193" s="74"/>
      <c r="AL193" s="77"/>
      <c r="AM193" s="79"/>
      <c r="AN193" s="79"/>
      <c r="AO193" s="79"/>
      <c r="AP193" s="79"/>
      <c r="AQ193" s="79"/>
      <c r="AS193" s="68">
        <f t="shared" si="69"/>
        <v>0</v>
      </c>
      <c r="AT193" s="69"/>
      <c r="AU193" s="70">
        <f t="shared" si="70"/>
        <v>0</v>
      </c>
      <c r="AV193" s="66"/>
      <c r="AW193" s="70">
        <f t="shared" ref="AW193:AW206" si="71">S193+T193+U193+V193+W193+X193+Y193+Z193+AA193+AB193+AC193+AD193</f>
        <v>0</v>
      </c>
      <c r="AX193" s="66"/>
      <c r="AY193" s="70">
        <f t="shared" ref="AY193:AY206" si="72">AD193+AE193+AF193+AG193+AH193+AI193+AJ193+AK193+AL193+AM193+AN193+AO193</f>
        <v>0</v>
      </c>
      <c r="AZ193" s="66"/>
      <c r="BA193" s="70">
        <f t="shared" ref="BA193:BA206" si="73">AP193+AQ193</f>
        <v>0</v>
      </c>
      <c r="BB193" s="2"/>
      <c r="BC193" s="10">
        <f t="shared" ref="BC193:BC206" si="74">AS193+AU193+AW193+AY193+BA193</f>
        <v>0</v>
      </c>
    </row>
    <row r="194" spans="1:55" ht="14.4" x14ac:dyDescent="0.3">
      <c r="A194" s="21" t="s">
        <v>67</v>
      </c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51"/>
      <c r="O194" s="49"/>
      <c r="P194" s="49"/>
      <c r="Q194" s="5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27"/>
      <c r="AE194" s="27"/>
      <c r="AF194" s="27"/>
      <c r="AG194" s="60"/>
      <c r="AH194" s="62"/>
      <c r="AI194" s="60"/>
      <c r="AJ194" s="62"/>
      <c r="AK194" s="74"/>
      <c r="AL194" s="77"/>
      <c r="AM194" s="79"/>
      <c r="AN194" s="79"/>
      <c r="AO194" s="79"/>
      <c r="AP194" s="79"/>
      <c r="AQ194" s="79"/>
      <c r="AS194" s="68">
        <f t="shared" si="69"/>
        <v>0</v>
      </c>
      <c r="AT194" s="69"/>
      <c r="AU194" s="70">
        <f t="shared" si="70"/>
        <v>0</v>
      </c>
      <c r="AV194" s="66"/>
      <c r="AW194" s="70">
        <f t="shared" si="71"/>
        <v>0</v>
      </c>
      <c r="AX194" s="66"/>
      <c r="AY194" s="70">
        <f t="shared" si="72"/>
        <v>0</v>
      </c>
      <c r="AZ194" s="66"/>
      <c r="BA194" s="70">
        <f t="shared" si="73"/>
        <v>0</v>
      </c>
      <c r="BB194" s="2"/>
      <c r="BC194" s="10">
        <f t="shared" si="74"/>
        <v>0</v>
      </c>
    </row>
    <row r="195" spans="1:55" ht="14.4" x14ac:dyDescent="0.3">
      <c r="A195" s="21" t="s">
        <v>68</v>
      </c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51"/>
      <c r="O195" s="49"/>
      <c r="P195" s="49"/>
      <c r="Q195" s="5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27"/>
      <c r="AE195" s="27"/>
      <c r="AF195" s="27"/>
      <c r="AG195" s="60"/>
      <c r="AH195" s="62"/>
      <c r="AI195" s="60"/>
      <c r="AJ195" s="62"/>
      <c r="AK195" s="74"/>
      <c r="AL195" s="77"/>
      <c r="AM195" s="79"/>
      <c r="AN195" s="79"/>
      <c r="AO195" s="79"/>
      <c r="AP195" s="79"/>
      <c r="AQ195" s="79"/>
      <c r="AS195" s="68">
        <f t="shared" si="69"/>
        <v>0</v>
      </c>
      <c r="AT195" s="69"/>
      <c r="AU195" s="70">
        <f t="shared" si="70"/>
        <v>0</v>
      </c>
      <c r="AV195" s="66"/>
      <c r="AW195" s="70">
        <f t="shared" si="71"/>
        <v>0</v>
      </c>
      <c r="AX195" s="66"/>
      <c r="AY195" s="70">
        <f t="shared" si="72"/>
        <v>0</v>
      </c>
      <c r="AZ195" s="66"/>
      <c r="BA195" s="70">
        <f t="shared" si="73"/>
        <v>0</v>
      </c>
      <c r="BB195" s="2"/>
      <c r="BC195" s="10">
        <f t="shared" si="74"/>
        <v>0</v>
      </c>
    </row>
    <row r="196" spans="1:55" ht="14.4" x14ac:dyDescent="0.3">
      <c r="A196" s="21" t="s">
        <v>69</v>
      </c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51"/>
      <c r="O196" s="49"/>
      <c r="P196" s="49"/>
      <c r="Q196" s="5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27"/>
      <c r="AE196" s="27"/>
      <c r="AF196" s="27"/>
      <c r="AG196" s="60"/>
      <c r="AH196" s="62"/>
      <c r="AI196" s="60"/>
      <c r="AJ196" s="62"/>
      <c r="AK196" s="74"/>
      <c r="AL196" s="77"/>
      <c r="AM196" s="79"/>
      <c r="AN196" s="79"/>
      <c r="AO196" s="79"/>
      <c r="AP196" s="79"/>
      <c r="AQ196" s="79"/>
      <c r="AS196" s="68">
        <f t="shared" si="69"/>
        <v>0</v>
      </c>
      <c r="AT196" s="69"/>
      <c r="AU196" s="70">
        <f t="shared" si="70"/>
        <v>0</v>
      </c>
      <c r="AV196" s="66"/>
      <c r="AW196" s="70">
        <f t="shared" si="71"/>
        <v>0</v>
      </c>
      <c r="AX196" s="66"/>
      <c r="AY196" s="70">
        <f t="shared" si="72"/>
        <v>0</v>
      </c>
      <c r="AZ196" s="66"/>
      <c r="BA196" s="70">
        <f t="shared" si="73"/>
        <v>0</v>
      </c>
      <c r="BB196" s="2"/>
      <c r="BC196" s="10">
        <f t="shared" si="74"/>
        <v>0</v>
      </c>
    </row>
    <row r="197" spans="1:55" ht="14.4" x14ac:dyDescent="0.3">
      <c r="A197" s="21" t="s">
        <v>70</v>
      </c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51"/>
      <c r="O197" s="49"/>
      <c r="P197" s="49"/>
      <c r="Q197" s="5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27"/>
      <c r="AE197" s="27"/>
      <c r="AF197" s="27"/>
      <c r="AG197" s="60"/>
      <c r="AH197" s="62"/>
      <c r="AI197" s="60"/>
      <c r="AJ197" s="62"/>
      <c r="AK197" s="74"/>
      <c r="AL197" s="77"/>
      <c r="AM197" s="79"/>
      <c r="AN197" s="79"/>
      <c r="AO197" s="79"/>
      <c r="AP197" s="79"/>
      <c r="AQ197" s="79"/>
      <c r="AS197" s="68">
        <f t="shared" si="69"/>
        <v>0</v>
      </c>
      <c r="AT197" s="69"/>
      <c r="AU197" s="70">
        <f t="shared" si="70"/>
        <v>0</v>
      </c>
      <c r="AV197" s="66"/>
      <c r="AW197" s="70">
        <f t="shared" si="71"/>
        <v>0</v>
      </c>
      <c r="AX197" s="66"/>
      <c r="AY197" s="70">
        <f t="shared" si="72"/>
        <v>0</v>
      </c>
      <c r="AZ197" s="66"/>
      <c r="BA197" s="70">
        <f t="shared" si="73"/>
        <v>0</v>
      </c>
      <c r="BB197" s="2"/>
      <c r="BC197" s="10">
        <f t="shared" si="74"/>
        <v>0</v>
      </c>
    </row>
    <row r="198" spans="1:55" ht="14.4" x14ac:dyDescent="0.3">
      <c r="A198" s="21" t="s">
        <v>71</v>
      </c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51"/>
      <c r="O198" s="49"/>
      <c r="P198" s="49"/>
      <c r="Q198" s="5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27"/>
      <c r="AE198" s="27"/>
      <c r="AF198" s="27"/>
      <c r="AG198" s="60"/>
      <c r="AH198" s="62"/>
      <c r="AI198" s="60"/>
      <c r="AJ198" s="62"/>
      <c r="AK198" s="74"/>
      <c r="AL198" s="77"/>
      <c r="AM198" s="79"/>
      <c r="AN198" s="79"/>
      <c r="AO198" s="79"/>
      <c r="AP198" s="79"/>
      <c r="AQ198" s="79"/>
      <c r="AS198" s="68">
        <f t="shared" si="69"/>
        <v>0</v>
      </c>
      <c r="AT198" s="69"/>
      <c r="AU198" s="70">
        <f t="shared" si="70"/>
        <v>0</v>
      </c>
      <c r="AV198" s="66"/>
      <c r="AW198" s="70">
        <f t="shared" si="71"/>
        <v>0</v>
      </c>
      <c r="AX198" s="66"/>
      <c r="AY198" s="70">
        <f t="shared" si="72"/>
        <v>0</v>
      </c>
      <c r="AZ198" s="66"/>
      <c r="BA198" s="70">
        <f t="shared" si="73"/>
        <v>0</v>
      </c>
      <c r="BB198" s="2"/>
      <c r="BC198" s="10">
        <f t="shared" si="74"/>
        <v>0</v>
      </c>
    </row>
    <row r="199" spans="1:55" ht="14.4" x14ac:dyDescent="0.3">
      <c r="A199" s="21" t="s">
        <v>72</v>
      </c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51"/>
      <c r="O199" s="49"/>
      <c r="P199" s="49"/>
      <c r="Q199" s="5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27"/>
      <c r="AE199" s="27"/>
      <c r="AF199" s="27"/>
      <c r="AG199" s="60"/>
      <c r="AH199" s="62"/>
      <c r="AI199" s="60"/>
      <c r="AJ199" s="62"/>
      <c r="AK199" s="74"/>
      <c r="AL199" s="77"/>
      <c r="AM199" s="79"/>
      <c r="AN199" s="79"/>
      <c r="AO199" s="79"/>
      <c r="AP199" s="79"/>
      <c r="AQ199" s="79"/>
      <c r="AS199" s="68">
        <f t="shared" si="69"/>
        <v>0</v>
      </c>
      <c r="AT199" s="69"/>
      <c r="AU199" s="70">
        <f t="shared" si="70"/>
        <v>0</v>
      </c>
      <c r="AV199" s="66"/>
      <c r="AW199" s="70">
        <f t="shared" si="71"/>
        <v>0</v>
      </c>
      <c r="AX199" s="66"/>
      <c r="AY199" s="70">
        <f t="shared" si="72"/>
        <v>0</v>
      </c>
      <c r="AZ199" s="66"/>
      <c r="BA199" s="70">
        <f t="shared" si="73"/>
        <v>0</v>
      </c>
      <c r="BB199" s="2"/>
      <c r="BC199" s="10">
        <f t="shared" si="74"/>
        <v>0</v>
      </c>
    </row>
    <row r="200" spans="1:55" ht="14.4" x14ac:dyDescent="0.3">
      <c r="A200" s="21" t="s">
        <v>73</v>
      </c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51"/>
      <c r="O200" s="49"/>
      <c r="P200" s="49"/>
      <c r="Q200" s="5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27"/>
      <c r="AE200" s="27"/>
      <c r="AF200" s="27"/>
      <c r="AG200" s="60"/>
      <c r="AH200" s="62"/>
      <c r="AI200" s="60"/>
      <c r="AJ200" s="62"/>
      <c r="AK200" s="74"/>
      <c r="AL200" s="77"/>
      <c r="AM200" s="79"/>
      <c r="AN200" s="79"/>
      <c r="AO200" s="79"/>
      <c r="AP200" s="79"/>
      <c r="AQ200" s="79"/>
      <c r="AS200" s="68">
        <f t="shared" si="69"/>
        <v>0</v>
      </c>
      <c r="AT200" s="69"/>
      <c r="AU200" s="70">
        <f t="shared" si="70"/>
        <v>0</v>
      </c>
      <c r="AV200" s="66"/>
      <c r="AW200" s="70">
        <f t="shared" si="71"/>
        <v>0</v>
      </c>
      <c r="AX200" s="66"/>
      <c r="AY200" s="70">
        <f t="shared" si="72"/>
        <v>0</v>
      </c>
      <c r="AZ200" s="66"/>
      <c r="BA200" s="70">
        <f t="shared" si="73"/>
        <v>0</v>
      </c>
      <c r="BB200" s="2"/>
      <c r="BC200" s="10">
        <f t="shared" si="74"/>
        <v>0</v>
      </c>
    </row>
    <row r="201" spans="1:55" ht="14.4" x14ac:dyDescent="0.3">
      <c r="A201" s="21" t="s">
        <v>74</v>
      </c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51"/>
      <c r="O201" s="49"/>
      <c r="P201" s="49"/>
      <c r="Q201" s="5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27"/>
      <c r="AE201" s="27"/>
      <c r="AF201" s="27"/>
      <c r="AG201" s="60"/>
      <c r="AH201" s="62"/>
      <c r="AI201" s="60"/>
      <c r="AJ201" s="62"/>
      <c r="AK201" s="74"/>
      <c r="AL201" s="77"/>
      <c r="AM201" s="79"/>
      <c r="AN201" s="79"/>
      <c r="AO201" s="79"/>
      <c r="AP201" s="79"/>
      <c r="AQ201" s="79"/>
      <c r="AS201" s="68">
        <f t="shared" si="69"/>
        <v>0</v>
      </c>
      <c r="AT201" s="69"/>
      <c r="AU201" s="70">
        <f t="shared" si="70"/>
        <v>0</v>
      </c>
      <c r="AV201" s="66"/>
      <c r="AW201" s="70">
        <f t="shared" si="71"/>
        <v>0</v>
      </c>
      <c r="AX201" s="66"/>
      <c r="AY201" s="70">
        <f t="shared" si="72"/>
        <v>0</v>
      </c>
      <c r="AZ201" s="66"/>
      <c r="BA201" s="70">
        <f t="shared" si="73"/>
        <v>0</v>
      </c>
      <c r="BB201" s="2"/>
      <c r="BC201" s="10">
        <f t="shared" si="74"/>
        <v>0</v>
      </c>
    </row>
    <row r="202" spans="1:55" ht="14.4" x14ac:dyDescent="0.3">
      <c r="A202" s="45" t="s">
        <v>75</v>
      </c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52"/>
      <c r="O202" s="49"/>
      <c r="P202" s="49"/>
      <c r="Q202" s="5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27"/>
      <c r="AE202" s="27"/>
      <c r="AF202" s="27"/>
      <c r="AG202" s="60"/>
      <c r="AH202" s="62"/>
      <c r="AI202" s="60"/>
      <c r="AJ202" s="62"/>
      <c r="AK202" s="74"/>
      <c r="AL202" s="77"/>
      <c r="AM202" s="79"/>
      <c r="AN202" s="79"/>
      <c r="AO202" s="79"/>
      <c r="AP202" s="79"/>
      <c r="AQ202" s="79"/>
      <c r="AS202" s="68">
        <f t="shared" si="69"/>
        <v>0</v>
      </c>
      <c r="AT202" s="69"/>
      <c r="AU202" s="70">
        <f t="shared" si="70"/>
        <v>0</v>
      </c>
      <c r="AV202" s="66"/>
      <c r="AW202" s="70">
        <f t="shared" si="71"/>
        <v>0</v>
      </c>
      <c r="AX202" s="66"/>
      <c r="AY202" s="70">
        <f t="shared" si="72"/>
        <v>0</v>
      </c>
      <c r="AZ202" s="66"/>
      <c r="BA202" s="70">
        <f t="shared" si="73"/>
        <v>0</v>
      </c>
      <c r="BB202" s="2"/>
      <c r="BC202" s="10">
        <f t="shared" si="74"/>
        <v>0</v>
      </c>
    </row>
    <row r="203" spans="1:55" ht="14.4" x14ac:dyDescent="0.3">
      <c r="A203" s="21" t="s">
        <v>76</v>
      </c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51"/>
      <c r="O203" s="49"/>
      <c r="P203" s="49"/>
      <c r="Q203" s="5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27"/>
      <c r="AE203" s="27"/>
      <c r="AF203" s="27"/>
      <c r="AG203" s="60"/>
      <c r="AH203" s="62"/>
      <c r="AI203" s="60"/>
      <c r="AJ203" s="62"/>
      <c r="AK203" s="74"/>
      <c r="AL203" s="77"/>
      <c r="AM203" s="79"/>
      <c r="AN203" s="79"/>
      <c r="AO203" s="79"/>
      <c r="AP203" s="79"/>
      <c r="AQ203" s="79"/>
      <c r="AS203" s="68">
        <f t="shared" si="69"/>
        <v>0</v>
      </c>
      <c r="AT203" s="69"/>
      <c r="AU203" s="70">
        <f t="shared" si="70"/>
        <v>0</v>
      </c>
      <c r="AV203" s="66"/>
      <c r="AW203" s="70">
        <f t="shared" si="71"/>
        <v>0</v>
      </c>
      <c r="AX203" s="66"/>
      <c r="AY203" s="70">
        <f t="shared" si="72"/>
        <v>0</v>
      </c>
      <c r="AZ203" s="66"/>
      <c r="BA203" s="70">
        <f t="shared" si="73"/>
        <v>0</v>
      </c>
      <c r="BB203" s="2"/>
      <c r="BC203" s="10">
        <f t="shared" si="74"/>
        <v>0</v>
      </c>
    </row>
    <row r="204" spans="1:55" ht="14.4" x14ac:dyDescent="0.3">
      <c r="A204" s="21" t="s">
        <v>77</v>
      </c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51"/>
      <c r="O204" s="49"/>
      <c r="P204" s="49"/>
      <c r="Q204" s="5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27"/>
      <c r="AE204" s="27"/>
      <c r="AF204" s="27"/>
      <c r="AG204" s="60"/>
      <c r="AH204" s="62"/>
      <c r="AI204" s="60"/>
      <c r="AJ204" s="62"/>
      <c r="AK204" s="74"/>
      <c r="AL204" s="77"/>
      <c r="AM204" s="79"/>
      <c r="AN204" s="79"/>
      <c r="AO204" s="79"/>
      <c r="AP204" s="79"/>
      <c r="AQ204" s="79"/>
      <c r="AS204" s="68">
        <f t="shared" si="69"/>
        <v>0</v>
      </c>
      <c r="AT204" s="69"/>
      <c r="AU204" s="70">
        <f t="shared" si="70"/>
        <v>0</v>
      </c>
      <c r="AV204" s="66"/>
      <c r="AW204" s="70">
        <f t="shared" si="71"/>
        <v>0</v>
      </c>
      <c r="AX204" s="66"/>
      <c r="AY204" s="70">
        <f t="shared" si="72"/>
        <v>0</v>
      </c>
      <c r="AZ204" s="66"/>
      <c r="BA204" s="70">
        <f t="shared" si="73"/>
        <v>0</v>
      </c>
      <c r="BB204" s="2"/>
      <c r="BC204" s="10">
        <f t="shared" si="74"/>
        <v>0</v>
      </c>
    </row>
    <row r="205" spans="1:55" ht="14.4" x14ac:dyDescent="0.3">
      <c r="A205" s="21" t="s">
        <v>78</v>
      </c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51"/>
      <c r="O205" s="49"/>
      <c r="P205" s="49"/>
      <c r="Q205" s="5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27"/>
      <c r="AE205" s="27"/>
      <c r="AF205" s="27"/>
      <c r="AG205" s="60"/>
      <c r="AH205" s="62"/>
      <c r="AI205" s="60"/>
      <c r="AJ205" s="62"/>
      <c r="AK205" s="74"/>
      <c r="AL205" s="77"/>
      <c r="AM205" s="79"/>
      <c r="AN205" s="79"/>
      <c r="AO205" s="79"/>
      <c r="AP205" s="79"/>
      <c r="AQ205" s="79"/>
      <c r="AS205" s="68">
        <f t="shared" si="69"/>
        <v>0</v>
      </c>
      <c r="AT205" s="69"/>
      <c r="AU205" s="70">
        <f t="shared" si="70"/>
        <v>0</v>
      </c>
      <c r="AV205" s="66"/>
      <c r="AW205" s="70">
        <f t="shared" si="71"/>
        <v>0</v>
      </c>
      <c r="AX205" s="66"/>
      <c r="AY205" s="70">
        <f t="shared" si="72"/>
        <v>0</v>
      </c>
      <c r="AZ205" s="66"/>
      <c r="BA205" s="70">
        <f t="shared" si="73"/>
        <v>0</v>
      </c>
      <c r="BB205" s="2"/>
      <c r="BC205" s="10">
        <f t="shared" si="74"/>
        <v>0</v>
      </c>
    </row>
    <row r="206" spans="1:55" ht="14.4" x14ac:dyDescent="0.3">
      <c r="A206" s="21" t="s">
        <v>79</v>
      </c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51"/>
      <c r="O206" s="49"/>
      <c r="P206" s="49"/>
      <c r="Q206" s="5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27"/>
      <c r="AE206" s="27"/>
      <c r="AF206" s="27"/>
      <c r="AG206" s="60"/>
      <c r="AH206" s="62"/>
      <c r="AI206" s="60"/>
      <c r="AJ206" s="62"/>
      <c r="AK206" s="74"/>
      <c r="AL206" s="77"/>
      <c r="AM206" s="79"/>
      <c r="AN206" s="79"/>
      <c r="AO206" s="79"/>
      <c r="AP206" s="79"/>
      <c r="AQ206" s="79"/>
      <c r="AS206" s="68">
        <f t="shared" si="69"/>
        <v>0</v>
      </c>
      <c r="AT206" s="69"/>
      <c r="AU206" s="70">
        <f t="shared" si="70"/>
        <v>0</v>
      </c>
      <c r="AV206" s="66"/>
      <c r="AW206" s="70">
        <f t="shared" si="71"/>
        <v>0</v>
      </c>
      <c r="AX206" s="66"/>
      <c r="AY206" s="70">
        <f t="shared" si="72"/>
        <v>0</v>
      </c>
      <c r="AZ206" s="66"/>
      <c r="BA206" s="70">
        <f t="shared" si="73"/>
        <v>0</v>
      </c>
      <c r="BB206" s="2"/>
      <c r="BC206" s="10">
        <f t="shared" si="74"/>
        <v>0</v>
      </c>
    </row>
    <row r="207" spans="1:55" thickBot="1" x14ac:dyDescent="0.35">
      <c r="AS207" s="71">
        <f>SUM(AS192:AS201)</f>
        <v>0</v>
      </c>
      <c r="AT207" s="14"/>
      <c r="AU207" s="72">
        <f>SUM(AU192:AU205)</f>
        <v>0</v>
      </c>
      <c r="AV207" s="66"/>
      <c r="AW207" s="72">
        <f>SUM(AW192:AW206)</f>
        <v>0</v>
      </c>
      <c r="AX207" s="66"/>
      <c r="AY207" s="73">
        <f>SUM(AY192:AY206)</f>
        <v>0</v>
      </c>
      <c r="AZ207" s="66"/>
      <c r="BA207" s="72">
        <f>SUM(BA192:BA206)</f>
        <v>0</v>
      </c>
      <c r="BB207" s="14"/>
      <c r="BC207" s="24">
        <f>SUM(BC192:BC205)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BFFAC-A61E-40AE-8FA0-D745BBBF55CB}">
  <dimension ref="A1:O15"/>
  <sheetViews>
    <sheetView topLeftCell="C1" workbookViewId="0">
      <selection activeCell="F21" sqref="F21"/>
    </sheetView>
  </sheetViews>
  <sheetFormatPr defaultColWidth="16" defaultRowHeight="14.4" x14ac:dyDescent="0.3"/>
  <cols>
    <col min="2" max="2" width="23.88671875" customWidth="1"/>
    <col min="3" max="3" width="24.6640625" customWidth="1"/>
  </cols>
  <sheetData>
    <row r="1" spans="1:15" ht="28.8" x14ac:dyDescent="0.3">
      <c r="B1" s="17" t="s">
        <v>81</v>
      </c>
      <c r="C1" s="17" t="s">
        <v>82</v>
      </c>
      <c r="D1" s="18" t="s">
        <v>83</v>
      </c>
      <c r="E1" s="18" t="s">
        <v>84</v>
      </c>
      <c r="F1" s="18" t="s">
        <v>85</v>
      </c>
      <c r="G1" s="18" t="s">
        <v>59</v>
      </c>
      <c r="H1" s="18" t="s">
        <v>86</v>
      </c>
      <c r="I1" s="18" t="s">
        <v>60</v>
      </c>
      <c r="J1" s="18" t="s">
        <v>54</v>
      </c>
      <c r="K1" s="18" t="s">
        <v>87</v>
      </c>
      <c r="L1" s="18" t="s">
        <v>48</v>
      </c>
      <c r="M1" s="18" t="s">
        <v>88</v>
      </c>
      <c r="O1" s="18" t="s">
        <v>89</v>
      </c>
    </row>
    <row r="2" spans="1:15" x14ac:dyDescent="0.3">
      <c r="A2" t="s">
        <v>17</v>
      </c>
      <c r="B2">
        <v>0</v>
      </c>
      <c r="C2">
        <v>0</v>
      </c>
      <c r="D2">
        <v>1</v>
      </c>
      <c r="E2">
        <v>1</v>
      </c>
      <c r="F2">
        <v>0</v>
      </c>
      <c r="G2">
        <v>0</v>
      </c>
      <c r="H2">
        <v>0</v>
      </c>
      <c r="I2">
        <v>0</v>
      </c>
      <c r="J2">
        <v>1</v>
      </c>
      <c r="K2">
        <v>0</v>
      </c>
      <c r="L2">
        <v>6</v>
      </c>
      <c r="M2">
        <v>0</v>
      </c>
      <c r="O2">
        <f>SUM(B2:N2)</f>
        <v>9</v>
      </c>
    </row>
    <row r="3" spans="1:15" x14ac:dyDescent="0.3">
      <c r="A3" t="s">
        <v>18</v>
      </c>
      <c r="B3">
        <v>0</v>
      </c>
      <c r="C3">
        <v>0</v>
      </c>
      <c r="D3">
        <v>4</v>
      </c>
      <c r="E3">
        <v>6</v>
      </c>
      <c r="F3">
        <v>0</v>
      </c>
      <c r="G3">
        <v>0</v>
      </c>
      <c r="H3">
        <v>0</v>
      </c>
      <c r="I3">
        <v>10</v>
      </c>
      <c r="J3">
        <v>5</v>
      </c>
      <c r="K3">
        <v>0</v>
      </c>
      <c r="L3">
        <v>4</v>
      </c>
      <c r="M3">
        <v>0</v>
      </c>
      <c r="O3">
        <f t="shared" ref="O3:O15" si="0">SUM(B3:N3)</f>
        <v>29</v>
      </c>
    </row>
    <row r="4" spans="1:15" x14ac:dyDescent="0.3">
      <c r="A4" t="s">
        <v>19</v>
      </c>
      <c r="B4">
        <v>0</v>
      </c>
      <c r="C4">
        <v>0</v>
      </c>
      <c r="D4">
        <v>3</v>
      </c>
      <c r="E4">
        <v>3</v>
      </c>
      <c r="F4">
        <v>0</v>
      </c>
      <c r="G4">
        <v>0</v>
      </c>
      <c r="H4">
        <v>5</v>
      </c>
      <c r="I4">
        <v>0</v>
      </c>
      <c r="J4">
        <v>2</v>
      </c>
      <c r="K4">
        <v>0</v>
      </c>
      <c r="L4">
        <v>3</v>
      </c>
      <c r="M4">
        <v>0</v>
      </c>
      <c r="O4">
        <f t="shared" si="0"/>
        <v>16</v>
      </c>
    </row>
    <row r="5" spans="1:15" x14ac:dyDescent="0.3">
      <c r="A5" t="s">
        <v>20</v>
      </c>
      <c r="B5">
        <v>0</v>
      </c>
      <c r="C5">
        <v>0</v>
      </c>
      <c r="D5">
        <v>1</v>
      </c>
      <c r="E5">
        <v>1</v>
      </c>
      <c r="F5">
        <v>0</v>
      </c>
      <c r="G5">
        <v>3</v>
      </c>
      <c r="H5">
        <v>0</v>
      </c>
      <c r="I5">
        <v>0</v>
      </c>
      <c r="J5">
        <v>4</v>
      </c>
      <c r="K5">
        <v>0</v>
      </c>
      <c r="L5">
        <v>1</v>
      </c>
      <c r="M5">
        <v>0</v>
      </c>
      <c r="O5">
        <f t="shared" si="0"/>
        <v>10</v>
      </c>
    </row>
    <row r="6" spans="1:15" x14ac:dyDescent="0.3">
      <c r="A6" t="s">
        <v>21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O6">
        <f t="shared" si="0"/>
        <v>0</v>
      </c>
    </row>
    <row r="7" spans="1:15" x14ac:dyDescent="0.3">
      <c r="A7" t="s">
        <v>22</v>
      </c>
      <c r="B7">
        <v>0</v>
      </c>
      <c r="C7">
        <v>0</v>
      </c>
      <c r="D7">
        <v>1</v>
      </c>
      <c r="E7">
        <v>1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1</v>
      </c>
      <c r="M7">
        <v>0</v>
      </c>
      <c r="O7">
        <f t="shared" si="0"/>
        <v>4</v>
      </c>
    </row>
    <row r="8" spans="1:15" x14ac:dyDescent="0.3">
      <c r="A8" t="s">
        <v>23</v>
      </c>
      <c r="B8">
        <v>2</v>
      </c>
      <c r="C8">
        <v>0</v>
      </c>
      <c r="D8">
        <v>6</v>
      </c>
      <c r="E8">
        <v>12</v>
      </c>
      <c r="F8">
        <v>3</v>
      </c>
      <c r="G8">
        <v>0</v>
      </c>
      <c r="H8">
        <v>9</v>
      </c>
      <c r="I8">
        <v>0</v>
      </c>
      <c r="J8">
        <v>9</v>
      </c>
      <c r="K8">
        <v>1</v>
      </c>
      <c r="L8">
        <v>16</v>
      </c>
      <c r="M8">
        <v>0</v>
      </c>
      <c r="O8">
        <f t="shared" si="0"/>
        <v>58</v>
      </c>
    </row>
    <row r="9" spans="1:15" x14ac:dyDescent="0.3">
      <c r="A9" t="s">
        <v>24</v>
      </c>
      <c r="B9">
        <v>0</v>
      </c>
      <c r="C9">
        <v>0</v>
      </c>
      <c r="D9">
        <v>1</v>
      </c>
      <c r="E9">
        <v>4</v>
      </c>
      <c r="F9">
        <v>0</v>
      </c>
      <c r="G9">
        <v>0</v>
      </c>
      <c r="H9">
        <v>4</v>
      </c>
      <c r="I9">
        <v>0</v>
      </c>
      <c r="J9">
        <v>1</v>
      </c>
      <c r="K9">
        <v>0</v>
      </c>
      <c r="L9">
        <v>2</v>
      </c>
      <c r="M9">
        <v>0</v>
      </c>
      <c r="O9">
        <f t="shared" si="0"/>
        <v>12</v>
      </c>
    </row>
    <row r="10" spans="1:15" x14ac:dyDescent="0.3">
      <c r="A10" t="s">
        <v>25</v>
      </c>
      <c r="B10">
        <v>0</v>
      </c>
      <c r="C10">
        <v>0</v>
      </c>
      <c r="D10">
        <v>1</v>
      </c>
      <c r="E10">
        <v>2</v>
      </c>
      <c r="F10">
        <v>0</v>
      </c>
      <c r="G10">
        <v>0</v>
      </c>
      <c r="H10">
        <v>1</v>
      </c>
      <c r="I10">
        <v>0</v>
      </c>
      <c r="J10">
        <v>3</v>
      </c>
      <c r="K10">
        <v>0</v>
      </c>
      <c r="L10">
        <v>0</v>
      </c>
      <c r="M10">
        <v>0</v>
      </c>
      <c r="O10">
        <f t="shared" si="0"/>
        <v>7</v>
      </c>
    </row>
    <row r="11" spans="1:15" x14ac:dyDescent="0.3">
      <c r="A11" t="s">
        <v>80</v>
      </c>
      <c r="B11">
        <v>0</v>
      </c>
      <c r="C11">
        <v>0</v>
      </c>
      <c r="D11">
        <v>0</v>
      </c>
      <c r="E11">
        <v>3</v>
      </c>
      <c r="F11">
        <v>0</v>
      </c>
      <c r="G11">
        <v>0</v>
      </c>
      <c r="H11">
        <v>2</v>
      </c>
      <c r="I11">
        <v>0</v>
      </c>
      <c r="J11">
        <v>3</v>
      </c>
      <c r="K11">
        <v>0</v>
      </c>
      <c r="L11">
        <v>4</v>
      </c>
      <c r="M11">
        <v>0</v>
      </c>
      <c r="O11">
        <f t="shared" si="0"/>
        <v>12</v>
      </c>
    </row>
    <row r="12" spans="1:15" x14ac:dyDescent="0.3">
      <c r="A12" t="s">
        <v>27</v>
      </c>
      <c r="B12">
        <v>1</v>
      </c>
      <c r="C12">
        <v>0</v>
      </c>
      <c r="D12">
        <v>2</v>
      </c>
      <c r="E12">
        <v>2</v>
      </c>
      <c r="F12">
        <v>0</v>
      </c>
      <c r="G12">
        <v>0</v>
      </c>
      <c r="H12">
        <v>2</v>
      </c>
      <c r="I12">
        <v>0</v>
      </c>
      <c r="J12">
        <v>3</v>
      </c>
      <c r="K12">
        <v>0</v>
      </c>
      <c r="L12">
        <v>2</v>
      </c>
      <c r="M12">
        <v>0</v>
      </c>
      <c r="O12">
        <f t="shared" si="0"/>
        <v>12</v>
      </c>
    </row>
    <row r="13" spans="1:15" x14ac:dyDescent="0.3">
      <c r="A13" t="s">
        <v>28</v>
      </c>
      <c r="B13">
        <v>0</v>
      </c>
      <c r="C13">
        <v>0</v>
      </c>
      <c r="D13">
        <v>0</v>
      </c>
      <c r="E13">
        <v>0</v>
      </c>
      <c r="F13">
        <v>1</v>
      </c>
      <c r="G13">
        <v>0</v>
      </c>
      <c r="H13">
        <v>0</v>
      </c>
      <c r="I13">
        <v>0</v>
      </c>
      <c r="J13">
        <v>2</v>
      </c>
      <c r="K13">
        <v>0</v>
      </c>
      <c r="L13">
        <v>1</v>
      </c>
      <c r="M13">
        <v>0</v>
      </c>
      <c r="O13">
        <f t="shared" si="0"/>
        <v>4</v>
      </c>
    </row>
    <row r="14" spans="1:15" x14ac:dyDescent="0.3">
      <c r="A14" t="s">
        <v>29</v>
      </c>
      <c r="B14">
        <v>0</v>
      </c>
      <c r="C14">
        <v>0</v>
      </c>
      <c r="D14">
        <v>4</v>
      </c>
      <c r="E14">
        <v>11</v>
      </c>
      <c r="F14">
        <v>0</v>
      </c>
      <c r="G14">
        <v>0</v>
      </c>
      <c r="H14">
        <v>0</v>
      </c>
      <c r="I14">
        <v>0</v>
      </c>
      <c r="J14">
        <v>6</v>
      </c>
      <c r="K14">
        <v>0</v>
      </c>
      <c r="L14">
        <v>8</v>
      </c>
      <c r="M14">
        <v>0</v>
      </c>
      <c r="O14">
        <f t="shared" si="0"/>
        <v>29</v>
      </c>
    </row>
    <row r="15" spans="1:15" x14ac:dyDescent="0.3">
      <c r="A15" t="s">
        <v>30</v>
      </c>
      <c r="B15">
        <v>2</v>
      </c>
      <c r="C15">
        <v>0</v>
      </c>
      <c r="D15">
        <v>6</v>
      </c>
      <c r="E15">
        <v>10</v>
      </c>
      <c r="F15">
        <v>0</v>
      </c>
      <c r="G15">
        <v>0</v>
      </c>
      <c r="H15">
        <v>5</v>
      </c>
      <c r="I15">
        <v>0</v>
      </c>
      <c r="J15">
        <v>8</v>
      </c>
      <c r="K15">
        <v>2</v>
      </c>
      <c r="L15">
        <v>17</v>
      </c>
      <c r="M15">
        <v>0</v>
      </c>
      <c r="O15">
        <f t="shared" si="0"/>
        <v>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2F313-C2BB-4063-A8E1-71A2292B1D44}">
  <dimension ref="A1:G16"/>
  <sheetViews>
    <sheetView workbookViewId="0">
      <selection activeCell="G2" sqref="G2:G16"/>
    </sheetView>
  </sheetViews>
  <sheetFormatPr defaultRowHeight="14.4" x14ac:dyDescent="0.3"/>
  <cols>
    <col min="1" max="1" width="11.33203125" bestFit="1" customWidth="1"/>
    <col min="2" max="2" width="18.6640625" bestFit="1" customWidth="1"/>
    <col min="3" max="3" width="12.6640625" bestFit="1" customWidth="1"/>
    <col min="4" max="4" width="17.88671875" bestFit="1" customWidth="1"/>
    <col min="5" max="5" width="27.6640625" bestFit="1" customWidth="1"/>
    <col min="6" max="6" width="25.109375" bestFit="1" customWidth="1"/>
    <col min="7" max="7" width="13.6640625" bestFit="1" customWidth="1"/>
  </cols>
  <sheetData>
    <row r="1" spans="1:7" x14ac:dyDescent="0.3">
      <c r="B1" s="17" t="s">
        <v>82</v>
      </c>
      <c r="C1" s="17" t="s">
        <v>54</v>
      </c>
      <c r="D1" s="17" t="s">
        <v>90</v>
      </c>
      <c r="E1" s="17" t="s">
        <v>91</v>
      </c>
      <c r="F1" s="17" t="s">
        <v>92</v>
      </c>
      <c r="G1" s="17" t="s">
        <v>93</v>
      </c>
    </row>
    <row r="2" spans="1:7" x14ac:dyDescent="0.3">
      <c r="A2" t="s">
        <v>17</v>
      </c>
      <c r="B2">
        <v>1</v>
      </c>
      <c r="C2">
        <v>0</v>
      </c>
      <c r="D2">
        <v>8</v>
      </c>
      <c r="E2">
        <v>6</v>
      </c>
      <c r="F2">
        <v>0</v>
      </c>
      <c r="G2" s="2">
        <v>15</v>
      </c>
    </row>
    <row r="3" spans="1:7" x14ac:dyDescent="0.3">
      <c r="A3" t="s">
        <v>18</v>
      </c>
      <c r="B3">
        <v>0</v>
      </c>
      <c r="C3">
        <v>4</v>
      </c>
      <c r="D3">
        <v>18</v>
      </c>
      <c r="E3">
        <v>10</v>
      </c>
      <c r="F3">
        <v>0</v>
      </c>
      <c r="G3" s="2">
        <v>32</v>
      </c>
    </row>
    <row r="4" spans="1:7" x14ac:dyDescent="0.3">
      <c r="A4" t="s">
        <v>19</v>
      </c>
      <c r="B4">
        <v>0</v>
      </c>
      <c r="C4">
        <v>0</v>
      </c>
      <c r="D4">
        <v>2</v>
      </c>
      <c r="E4">
        <v>1</v>
      </c>
      <c r="F4">
        <v>0</v>
      </c>
      <c r="G4" s="2">
        <v>3</v>
      </c>
    </row>
    <row r="5" spans="1:7" x14ac:dyDescent="0.3">
      <c r="A5" t="s">
        <v>20</v>
      </c>
      <c r="B5">
        <v>0</v>
      </c>
      <c r="C5">
        <v>0</v>
      </c>
      <c r="D5">
        <v>7</v>
      </c>
      <c r="E5">
        <v>2</v>
      </c>
      <c r="F5">
        <v>0</v>
      </c>
      <c r="G5" s="2">
        <v>9</v>
      </c>
    </row>
    <row r="6" spans="1:7" x14ac:dyDescent="0.3">
      <c r="A6" t="s">
        <v>21</v>
      </c>
      <c r="B6">
        <v>0</v>
      </c>
      <c r="C6">
        <v>0</v>
      </c>
      <c r="D6">
        <v>6</v>
      </c>
      <c r="E6">
        <v>2</v>
      </c>
      <c r="F6">
        <v>0</v>
      </c>
      <c r="G6" s="2">
        <v>8</v>
      </c>
    </row>
    <row r="7" spans="1:7" x14ac:dyDescent="0.3">
      <c r="A7" t="s">
        <v>22</v>
      </c>
      <c r="B7">
        <v>0</v>
      </c>
      <c r="C7">
        <v>0</v>
      </c>
      <c r="D7">
        <v>1</v>
      </c>
      <c r="E7">
        <v>4</v>
      </c>
      <c r="F7">
        <v>0</v>
      </c>
      <c r="G7" s="2">
        <v>5</v>
      </c>
    </row>
    <row r="8" spans="1:7" x14ac:dyDescent="0.3">
      <c r="A8" t="s">
        <v>23</v>
      </c>
      <c r="B8">
        <v>0</v>
      </c>
      <c r="C8">
        <v>0</v>
      </c>
      <c r="D8">
        <v>12</v>
      </c>
      <c r="E8">
        <v>2</v>
      </c>
      <c r="F8">
        <v>0</v>
      </c>
      <c r="G8" s="2">
        <v>14</v>
      </c>
    </row>
    <row r="9" spans="1:7" x14ac:dyDescent="0.3">
      <c r="A9" t="s">
        <v>24</v>
      </c>
      <c r="B9">
        <v>0</v>
      </c>
      <c r="C9">
        <v>1</v>
      </c>
      <c r="D9">
        <v>2</v>
      </c>
      <c r="E9">
        <v>2</v>
      </c>
      <c r="F9">
        <v>0</v>
      </c>
      <c r="G9" s="2">
        <v>5</v>
      </c>
    </row>
    <row r="10" spans="1:7" x14ac:dyDescent="0.3">
      <c r="A10" t="s">
        <v>25</v>
      </c>
      <c r="B10">
        <v>0</v>
      </c>
      <c r="C10">
        <v>0</v>
      </c>
      <c r="D10">
        <v>5</v>
      </c>
      <c r="E10">
        <v>9</v>
      </c>
      <c r="F10">
        <v>0</v>
      </c>
      <c r="G10" s="2">
        <v>14</v>
      </c>
    </row>
    <row r="11" spans="1:7" x14ac:dyDescent="0.3">
      <c r="A11" t="s">
        <v>80</v>
      </c>
      <c r="B11">
        <v>0</v>
      </c>
      <c r="C11">
        <v>0</v>
      </c>
      <c r="D11">
        <v>0</v>
      </c>
      <c r="E11">
        <v>1</v>
      </c>
      <c r="F11">
        <v>0</v>
      </c>
      <c r="G11" s="2">
        <v>1</v>
      </c>
    </row>
    <row r="12" spans="1:7" x14ac:dyDescent="0.3">
      <c r="A12" t="s">
        <v>27</v>
      </c>
      <c r="B12">
        <v>0</v>
      </c>
      <c r="C12">
        <v>0</v>
      </c>
      <c r="D12">
        <v>0</v>
      </c>
      <c r="E12">
        <v>1</v>
      </c>
      <c r="F12">
        <v>0</v>
      </c>
      <c r="G12" s="2">
        <v>1</v>
      </c>
    </row>
    <row r="13" spans="1:7" x14ac:dyDescent="0.3">
      <c r="A13" t="s">
        <v>28</v>
      </c>
      <c r="B13">
        <v>0</v>
      </c>
      <c r="C13">
        <v>0</v>
      </c>
      <c r="D13">
        <v>0</v>
      </c>
      <c r="E13">
        <v>0</v>
      </c>
      <c r="F13">
        <v>0</v>
      </c>
      <c r="G13" s="2">
        <v>0</v>
      </c>
    </row>
    <row r="14" spans="1:7" x14ac:dyDescent="0.3">
      <c r="A14" t="s">
        <v>29</v>
      </c>
      <c r="B14">
        <v>0</v>
      </c>
      <c r="C14">
        <v>0</v>
      </c>
      <c r="D14">
        <v>0</v>
      </c>
      <c r="E14">
        <v>0</v>
      </c>
      <c r="F14">
        <v>0</v>
      </c>
      <c r="G14" s="2">
        <v>0</v>
      </c>
    </row>
    <row r="15" spans="1:7" x14ac:dyDescent="0.3">
      <c r="A15" t="s">
        <v>30</v>
      </c>
      <c r="B15">
        <v>0</v>
      </c>
      <c r="C15">
        <v>2</v>
      </c>
      <c r="D15">
        <v>7</v>
      </c>
      <c r="E15">
        <v>1</v>
      </c>
      <c r="F15">
        <v>0</v>
      </c>
      <c r="G15" s="2">
        <v>10</v>
      </c>
    </row>
    <row r="16" spans="1:7" x14ac:dyDescent="0.3">
      <c r="A16" t="s">
        <v>94</v>
      </c>
      <c r="B16">
        <v>1</v>
      </c>
      <c r="C16">
        <v>7</v>
      </c>
      <c r="D16">
        <v>68</v>
      </c>
      <c r="E16">
        <v>41</v>
      </c>
      <c r="F16">
        <v>0</v>
      </c>
      <c r="G16" s="2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9FC66-49DC-4EF5-87A5-6B64F344F110}">
  <dimension ref="A1:G16"/>
  <sheetViews>
    <sheetView workbookViewId="0">
      <selection activeCell="G2" sqref="G2:G16"/>
    </sheetView>
  </sheetViews>
  <sheetFormatPr defaultColWidth="11.5546875" defaultRowHeight="14.4" x14ac:dyDescent="0.3"/>
  <cols>
    <col min="1" max="1" width="11.33203125" bestFit="1" customWidth="1"/>
    <col min="2" max="2" width="18.6640625" bestFit="1" customWidth="1"/>
    <col min="3" max="3" width="12.6640625" bestFit="1" customWidth="1"/>
    <col min="4" max="4" width="17.88671875" bestFit="1" customWidth="1"/>
    <col min="5" max="5" width="27.6640625" bestFit="1" customWidth="1"/>
    <col min="6" max="6" width="25.109375" bestFit="1" customWidth="1"/>
    <col min="7" max="7" width="13.6640625" bestFit="1" customWidth="1"/>
  </cols>
  <sheetData>
    <row r="1" spans="1:7" x14ac:dyDescent="0.3">
      <c r="B1" s="17" t="s">
        <v>82</v>
      </c>
      <c r="C1" s="17" t="s">
        <v>54</v>
      </c>
      <c r="D1" s="17" t="s">
        <v>90</v>
      </c>
      <c r="E1" s="17" t="s">
        <v>91</v>
      </c>
      <c r="F1" s="17" t="s">
        <v>92</v>
      </c>
      <c r="G1" s="17" t="s">
        <v>93</v>
      </c>
    </row>
    <row r="2" spans="1:7" x14ac:dyDescent="0.3">
      <c r="A2" t="s">
        <v>17</v>
      </c>
      <c r="B2">
        <v>0</v>
      </c>
      <c r="C2">
        <v>1</v>
      </c>
      <c r="D2">
        <v>27</v>
      </c>
      <c r="E2">
        <v>32</v>
      </c>
      <c r="F2">
        <v>0</v>
      </c>
      <c r="G2" s="2">
        <v>60</v>
      </c>
    </row>
    <row r="3" spans="1:7" x14ac:dyDescent="0.3">
      <c r="A3" t="s">
        <v>18</v>
      </c>
      <c r="B3">
        <v>1</v>
      </c>
      <c r="C3">
        <v>1</v>
      </c>
      <c r="D3">
        <v>73</v>
      </c>
      <c r="E3">
        <v>53</v>
      </c>
      <c r="F3">
        <v>8</v>
      </c>
      <c r="G3" s="2">
        <v>136</v>
      </c>
    </row>
    <row r="4" spans="1:7" x14ac:dyDescent="0.3">
      <c r="A4" t="s">
        <v>19</v>
      </c>
      <c r="B4">
        <v>0</v>
      </c>
      <c r="C4">
        <v>0</v>
      </c>
      <c r="D4">
        <v>9</v>
      </c>
      <c r="E4">
        <v>19</v>
      </c>
      <c r="F4">
        <v>0</v>
      </c>
      <c r="G4" s="2">
        <v>28</v>
      </c>
    </row>
    <row r="5" spans="1:7" x14ac:dyDescent="0.3">
      <c r="A5" t="s">
        <v>20</v>
      </c>
      <c r="B5">
        <v>0</v>
      </c>
      <c r="C5">
        <v>0</v>
      </c>
      <c r="D5">
        <v>11</v>
      </c>
      <c r="E5">
        <v>4</v>
      </c>
      <c r="F5">
        <v>1</v>
      </c>
      <c r="G5" s="2">
        <v>16</v>
      </c>
    </row>
    <row r="6" spans="1:7" x14ac:dyDescent="0.3">
      <c r="A6" t="s">
        <v>21</v>
      </c>
      <c r="B6">
        <v>0</v>
      </c>
      <c r="C6">
        <v>1</v>
      </c>
      <c r="D6">
        <v>4</v>
      </c>
      <c r="E6">
        <v>13</v>
      </c>
      <c r="F6">
        <v>0</v>
      </c>
      <c r="G6" s="2">
        <v>18</v>
      </c>
    </row>
    <row r="7" spans="1:7" x14ac:dyDescent="0.3">
      <c r="A7" t="s">
        <v>22</v>
      </c>
      <c r="B7">
        <v>0</v>
      </c>
      <c r="C7">
        <v>0</v>
      </c>
      <c r="D7">
        <v>6</v>
      </c>
      <c r="E7">
        <v>3</v>
      </c>
      <c r="F7">
        <v>0</v>
      </c>
      <c r="G7" s="2">
        <v>9</v>
      </c>
    </row>
    <row r="8" spans="1:7" x14ac:dyDescent="0.3">
      <c r="A8" t="s">
        <v>23</v>
      </c>
      <c r="B8">
        <v>0</v>
      </c>
      <c r="C8">
        <v>1</v>
      </c>
      <c r="D8">
        <v>9</v>
      </c>
      <c r="E8">
        <v>16</v>
      </c>
      <c r="F8">
        <v>1</v>
      </c>
      <c r="G8" s="2">
        <v>27</v>
      </c>
    </row>
    <row r="9" spans="1:7" x14ac:dyDescent="0.3">
      <c r="A9" t="s">
        <v>24</v>
      </c>
      <c r="B9">
        <v>0</v>
      </c>
      <c r="C9">
        <v>0</v>
      </c>
      <c r="D9">
        <v>8</v>
      </c>
      <c r="E9">
        <v>11</v>
      </c>
      <c r="F9">
        <v>0</v>
      </c>
      <c r="G9" s="2">
        <v>19</v>
      </c>
    </row>
    <row r="10" spans="1:7" x14ac:dyDescent="0.3">
      <c r="A10" t="s">
        <v>25</v>
      </c>
      <c r="B10">
        <v>2</v>
      </c>
      <c r="C10">
        <v>3</v>
      </c>
      <c r="D10">
        <v>18</v>
      </c>
      <c r="E10">
        <v>24</v>
      </c>
      <c r="F10">
        <v>1</v>
      </c>
      <c r="G10" s="2">
        <v>48</v>
      </c>
    </row>
    <row r="11" spans="1:7" x14ac:dyDescent="0.3">
      <c r="A11" t="s">
        <v>80</v>
      </c>
      <c r="B11">
        <v>0</v>
      </c>
      <c r="C11">
        <v>0</v>
      </c>
      <c r="D11">
        <v>2</v>
      </c>
      <c r="E11">
        <v>6</v>
      </c>
      <c r="F11">
        <v>0</v>
      </c>
      <c r="G11" s="2">
        <v>8</v>
      </c>
    </row>
    <row r="12" spans="1:7" x14ac:dyDescent="0.3">
      <c r="A12" t="s">
        <v>27</v>
      </c>
      <c r="B12">
        <v>0</v>
      </c>
      <c r="C12">
        <v>0</v>
      </c>
      <c r="D12">
        <v>7</v>
      </c>
      <c r="E12">
        <v>8</v>
      </c>
      <c r="F12">
        <v>3</v>
      </c>
      <c r="G12" s="2">
        <v>18</v>
      </c>
    </row>
    <row r="13" spans="1:7" x14ac:dyDescent="0.3">
      <c r="A13" t="s">
        <v>28</v>
      </c>
      <c r="B13">
        <v>0</v>
      </c>
      <c r="C13">
        <v>0</v>
      </c>
      <c r="D13">
        <v>2</v>
      </c>
      <c r="E13">
        <v>5</v>
      </c>
      <c r="F13">
        <v>0</v>
      </c>
      <c r="G13" s="2">
        <v>7</v>
      </c>
    </row>
    <row r="14" spans="1:7" x14ac:dyDescent="0.3">
      <c r="A14" t="s">
        <v>29</v>
      </c>
      <c r="B14">
        <v>0</v>
      </c>
      <c r="C14">
        <v>1</v>
      </c>
      <c r="D14">
        <v>0</v>
      </c>
      <c r="E14">
        <v>0</v>
      </c>
      <c r="F14">
        <v>0</v>
      </c>
      <c r="G14" s="2">
        <v>1</v>
      </c>
    </row>
    <row r="15" spans="1:7" x14ac:dyDescent="0.3">
      <c r="A15" t="s">
        <v>30</v>
      </c>
      <c r="B15">
        <v>0</v>
      </c>
      <c r="C15">
        <v>0</v>
      </c>
      <c r="D15">
        <v>17</v>
      </c>
      <c r="E15">
        <v>16</v>
      </c>
      <c r="F15">
        <v>3</v>
      </c>
      <c r="G15" s="2">
        <v>36</v>
      </c>
    </row>
    <row r="16" spans="1:7" x14ac:dyDescent="0.3">
      <c r="A16" t="s">
        <v>94</v>
      </c>
      <c r="B16">
        <v>3</v>
      </c>
      <c r="C16">
        <v>8</v>
      </c>
      <c r="D16">
        <v>193</v>
      </c>
      <c r="E16">
        <v>210</v>
      </c>
      <c r="F16">
        <v>17</v>
      </c>
      <c r="G16" s="2">
        <v>431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9F164-D201-4D09-B466-AF72E3A5F3D8}">
  <dimension ref="A1:J16"/>
  <sheetViews>
    <sheetView topLeftCell="B1" workbookViewId="0">
      <selection activeCell="J2" sqref="J2:J16"/>
    </sheetView>
  </sheetViews>
  <sheetFormatPr defaultColWidth="14.33203125" defaultRowHeight="14.4" x14ac:dyDescent="0.3"/>
  <cols>
    <col min="1" max="1" width="11.33203125" bestFit="1" customWidth="1"/>
    <col min="2" max="2" width="18.6640625" bestFit="1" customWidth="1"/>
    <col min="3" max="3" width="12.6640625" bestFit="1" customWidth="1"/>
    <col min="4" max="4" width="17.88671875" bestFit="1" customWidth="1"/>
    <col min="5" max="5" width="27.6640625" bestFit="1" customWidth="1"/>
    <col min="6" max="6" width="25.109375" bestFit="1" customWidth="1"/>
    <col min="7" max="7" width="37.33203125" bestFit="1" customWidth="1"/>
    <col min="8" max="8" width="33" bestFit="1" customWidth="1"/>
    <col min="9" max="9" width="26.109375" bestFit="1" customWidth="1"/>
    <col min="10" max="10" width="13.6640625" bestFit="1" customWidth="1"/>
  </cols>
  <sheetData>
    <row r="1" spans="1:10" x14ac:dyDescent="0.3">
      <c r="B1" s="17" t="s">
        <v>82</v>
      </c>
      <c r="C1" s="17" t="s">
        <v>54</v>
      </c>
      <c r="D1" s="17" t="s">
        <v>90</v>
      </c>
      <c r="E1" s="17" t="s">
        <v>91</v>
      </c>
      <c r="F1" s="17" t="s">
        <v>92</v>
      </c>
      <c r="G1" s="17" t="s">
        <v>95</v>
      </c>
      <c r="H1" s="17" t="s">
        <v>96</v>
      </c>
      <c r="I1" s="17" t="s">
        <v>97</v>
      </c>
      <c r="J1" s="17" t="s">
        <v>93</v>
      </c>
    </row>
    <row r="2" spans="1:10" x14ac:dyDescent="0.3">
      <c r="A2" t="s">
        <v>17</v>
      </c>
      <c r="B2">
        <v>11</v>
      </c>
      <c r="C2">
        <v>11</v>
      </c>
      <c r="D2">
        <v>29</v>
      </c>
      <c r="E2">
        <v>22</v>
      </c>
      <c r="F2">
        <v>0</v>
      </c>
      <c r="G2">
        <v>0</v>
      </c>
      <c r="H2">
        <v>0</v>
      </c>
      <c r="I2">
        <v>0</v>
      </c>
      <c r="J2" s="2">
        <v>73</v>
      </c>
    </row>
    <row r="3" spans="1:10" x14ac:dyDescent="0.3">
      <c r="A3" t="s">
        <v>18</v>
      </c>
      <c r="B3">
        <v>0</v>
      </c>
      <c r="C3">
        <v>0</v>
      </c>
      <c r="D3">
        <v>54</v>
      </c>
      <c r="E3">
        <v>118</v>
      </c>
      <c r="F3">
        <v>0</v>
      </c>
      <c r="G3">
        <v>0</v>
      </c>
      <c r="H3">
        <v>0</v>
      </c>
      <c r="I3">
        <v>0</v>
      </c>
      <c r="J3" s="2">
        <v>172</v>
      </c>
    </row>
    <row r="4" spans="1:10" x14ac:dyDescent="0.3">
      <c r="A4" t="s">
        <v>19</v>
      </c>
      <c r="B4">
        <v>0</v>
      </c>
      <c r="C4">
        <v>0</v>
      </c>
      <c r="D4">
        <v>11</v>
      </c>
      <c r="E4">
        <v>8</v>
      </c>
      <c r="F4">
        <v>0</v>
      </c>
      <c r="G4">
        <v>0</v>
      </c>
      <c r="H4">
        <v>0</v>
      </c>
      <c r="I4">
        <v>0</v>
      </c>
      <c r="J4" s="2">
        <v>19</v>
      </c>
    </row>
    <row r="5" spans="1:10" x14ac:dyDescent="0.3">
      <c r="A5" t="s">
        <v>20</v>
      </c>
      <c r="B5">
        <v>0</v>
      </c>
      <c r="C5">
        <v>0</v>
      </c>
      <c r="D5">
        <v>23</v>
      </c>
      <c r="E5">
        <v>26</v>
      </c>
      <c r="F5">
        <v>0</v>
      </c>
      <c r="G5">
        <v>0</v>
      </c>
      <c r="H5">
        <v>0</v>
      </c>
      <c r="I5">
        <v>0</v>
      </c>
      <c r="J5" s="2">
        <v>49</v>
      </c>
    </row>
    <row r="6" spans="1:10" x14ac:dyDescent="0.3">
      <c r="A6" t="s">
        <v>21</v>
      </c>
      <c r="B6">
        <v>1</v>
      </c>
      <c r="C6">
        <v>0</v>
      </c>
      <c r="D6">
        <v>18</v>
      </c>
      <c r="E6">
        <v>14</v>
      </c>
      <c r="F6">
        <v>0</v>
      </c>
      <c r="G6">
        <v>0</v>
      </c>
      <c r="H6">
        <v>0</v>
      </c>
      <c r="I6">
        <v>0</v>
      </c>
      <c r="J6" s="2">
        <v>33</v>
      </c>
    </row>
    <row r="7" spans="1:10" x14ac:dyDescent="0.3">
      <c r="A7" t="s">
        <v>22</v>
      </c>
      <c r="B7">
        <v>0</v>
      </c>
      <c r="C7">
        <v>0</v>
      </c>
      <c r="D7">
        <v>9</v>
      </c>
      <c r="E7">
        <v>2</v>
      </c>
      <c r="F7">
        <v>0</v>
      </c>
      <c r="G7">
        <v>0</v>
      </c>
      <c r="H7">
        <v>0</v>
      </c>
      <c r="I7">
        <v>0</v>
      </c>
      <c r="J7" s="2">
        <v>11</v>
      </c>
    </row>
    <row r="8" spans="1:10" x14ac:dyDescent="0.3">
      <c r="A8" t="s">
        <v>23</v>
      </c>
      <c r="B8">
        <v>0</v>
      </c>
      <c r="C8">
        <v>0</v>
      </c>
      <c r="D8">
        <v>24</v>
      </c>
      <c r="E8">
        <v>20</v>
      </c>
      <c r="F8">
        <v>0</v>
      </c>
      <c r="G8">
        <v>0</v>
      </c>
      <c r="H8">
        <v>0</v>
      </c>
      <c r="I8">
        <v>0</v>
      </c>
      <c r="J8" s="2">
        <v>44</v>
      </c>
    </row>
    <row r="9" spans="1:10" x14ac:dyDescent="0.3">
      <c r="A9" t="s">
        <v>24</v>
      </c>
      <c r="B9">
        <v>0</v>
      </c>
      <c r="C9">
        <v>0</v>
      </c>
      <c r="D9">
        <v>8</v>
      </c>
      <c r="E9">
        <v>11</v>
      </c>
      <c r="F9">
        <v>0</v>
      </c>
      <c r="G9">
        <v>0</v>
      </c>
      <c r="H9">
        <v>0</v>
      </c>
      <c r="I9">
        <v>0</v>
      </c>
      <c r="J9" s="2">
        <v>19</v>
      </c>
    </row>
    <row r="10" spans="1:10" x14ac:dyDescent="0.3">
      <c r="A10" t="s">
        <v>25</v>
      </c>
      <c r="B10">
        <v>7</v>
      </c>
      <c r="C10">
        <v>6</v>
      </c>
      <c r="D10">
        <v>23</v>
      </c>
      <c r="E10">
        <v>19</v>
      </c>
      <c r="F10">
        <v>0</v>
      </c>
      <c r="G10">
        <v>0</v>
      </c>
      <c r="H10">
        <v>0</v>
      </c>
      <c r="I10">
        <v>0</v>
      </c>
      <c r="J10" s="2">
        <v>55</v>
      </c>
    </row>
    <row r="11" spans="1:10" x14ac:dyDescent="0.3">
      <c r="A11" t="s">
        <v>80</v>
      </c>
      <c r="B11">
        <v>0</v>
      </c>
      <c r="C11">
        <v>0</v>
      </c>
      <c r="D11">
        <v>8</v>
      </c>
      <c r="E11">
        <v>3</v>
      </c>
      <c r="F11">
        <v>0</v>
      </c>
      <c r="G11">
        <v>0</v>
      </c>
      <c r="H11">
        <v>0</v>
      </c>
      <c r="I11">
        <v>0</v>
      </c>
      <c r="J11" s="2">
        <v>11</v>
      </c>
    </row>
    <row r="12" spans="1:10" x14ac:dyDescent="0.3">
      <c r="A12" t="s">
        <v>27</v>
      </c>
      <c r="B12">
        <v>0</v>
      </c>
      <c r="C12">
        <v>1</v>
      </c>
      <c r="D12">
        <v>7</v>
      </c>
      <c r="E12">
        <v>7</v>
      </c>
      <c r="F12">
        <v>0</v>
      </c>
      <c r="G12">
        <v>0</v>
      </c>
      <c r="H12">
        <v>0</v>
      </c>
      <c r="I12">
        <v>0</v>
      </c>
      <c r="J12" s="2">
        <v>15</v>
      </c>
    </row>
    <row r="13" spans="1:10" x14ac:dyDescent="0.3">
      <c r="A13" t="s">
        <v>28</v>
      </c>
      <c r="B13">
        <v>0</v>
      </c>
      <c r="C13">
        <v>0</v>
      </c>
      <c r="D13">
        <v>4</v>
      </c>
      <c r="E13">
        <v>9</v>
      </c>
      <c r="F13">
        <v>0</v>
      </c>
      <c r="G13">
        <v>49</v>
      </c>
      <c r="H13">
        <v>6</v>
      </c>
      <c r="I13">
        <v>2</v>
      </c>
      <c r="J13" s="2">
        <v>70</v>
      </c>
    </row>
    <row r="14" spans="1:10" x14ac:dyDescent="0.3">
      <c r="A14" t="s">
        <v>29</v>
      </c>
      <c r="B14">
        <v>0</v>
      </c>
      <c r="C14">
        <v>1</v>
      </c>
      <c r="D14">
        <v>6</v>
      </c>
      <c r="E14">
        <v>8</v>
      </c>
      <c r="F14">
        <v>0</v>
      </c>
      <c r="G14">
        <v>0</v>
      </c>
      <c r="H14">
        <v>0</v>
      </c>
      <c r="I14">
        <v>0</v>
      </c>
      <c r="J14" s="2">
        <v>15</v>
      </c>
    </row>
    <row r="15" spans="1:10" x14ac:dyDescent="0.3">
      <c r="A15" t="s">
        <v>30</v>
      </c>
      <c r="B15">
        <v>0</v>
      </c>
      <c r="C15">
        <v>0</v>
      </c>
      <c r="D15">
        <v>27</v>
      </c>
      <c r="E15">
        <v>20</v>
      </c>
      <c r="F15">
        <v>0</v>
      </c>
      <c r="G15">
        <v>61</v>
      </c>
      <c r="H15">
        <v>10</v>
      </c>
      <c r="I15">
        <v>2</v>
      </c>
      <c r="J15" s="2">
        <v>120</v>
      </c>
    </row>
    <row r="16" spans="1:10" x14ac:dyDescent="0.3">
      <c r="A16" t="s">
        <v>94</v>
      </c>
      <c r="B16">
        <v>19</v>
      </c>
      <c r="C16">
        <v>19</v>
      </c>
      <c r="D16">
        <v>251</v>
      </c>
      <c r="E16">
        <v>287</v>
      </c>
      <c r="F16">
        <v>0</v>
      </c>
      <c r="G16">
        <v>110</v>
      </c>
      <c r="H16">
        <v>16</v>
      </c>
      <c r="I16">
        <v>4</v>
      </c>
      <c r="J16" s="2">
        <v>706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83764-3B4C-4C72-9630-8ED462D5B2C4}">
  <dimension ref="A1:J16"/>
  <sheetViews>
    <sheetView workbookViewId="0">
      <selection activeCell="E19" sqref="E19"/>
    </sheetView>
  </sheetViews>
  <sheetFormatPr defaultRowHeight="14.4" x14ac:dyDescent="0.3"/>
  <cols>
    <col min="1" max="1" width="15.33203125" customWidth="1"/>
    <col min="2" max="2" width="18.6640625" bestFit="1" customWidth="1"/>
    <col min="3" max="3" width="12.6640625" bestFit="1" customWidth="1"/>
    <col min="4" max="4" width="17.88671875" bestFit="1" customWidth="1"/>
    <col min="5" max="5" width="27.6640625" bestFit="1" customWidth="1"/>
    <col min="6" max="6" width="25.109375" bestFit="1" customWidth="1"/>
    <col min="7" max="7" width="37.33203125" bestFit="1" customWidth="1"/>
    <col min="8" max="8" width="33" bestFit="1" customWidth="1"/>
    <col min="9" max="9" width="26.109375" bestFit="1" customWidth="1"/>
    <col min="10" max="10" width="13.6640625" bestFit="1" customWidth="1"/>
  </cols>
  <sheetData>
    <row r="1" spans="1:10" x14ac:dyDescent="0.3">
      <c r="A1" s="17"/>
      <c r="B1" s="17" t="s">
        <v>82</v>
      </c>
      <c r="C1" s="17" t="s">
        <v>54</v>
      </c>
      <c r="D1" s="17" t="s">
        <v>90</v>
      </c>
      <c r="E1" s="17" t="s">
        <v>91</v>
      </c>
      <c r="F1" s="17" t="s">
        <v>92</v>
      </c>
      <c r="G1" s="17" t="s">
        <v>95</v>
      </c>
      <c r="H1" s="17" t="s">
        <v>96</v>
      </c>
      <c r="I1" s="17" t="s">
        <v>97</v>
      </c>
      <c r="J1" s="17" t="s">
        <v>93</v>
      </c>
    </row>
    <row r="2" spans="1:10" x14ac:dyDescent="0.3">
      <c r="A2" t="s">
        <v>17</v>
      </c>
      <c r="B2">
        <v>0</v>
      </c>
      <c r="C2">
        <v>0</v>
      </c>
      <c r="D2">
        <v>24</v>
      </c>
      <c r="E2">
        <v>21</v>
      </c>
      <c r="F2">
        <v>0</v>
      </c>
      <c r="G2">
        <v>0</v>
      </c>
      <c r="H2">
        <v>0</v>
      </c>
      <c r="I2">
        <v>0</v>
      </c>
      <c r="J2" s="2">
        <v>45</v>
      </c>
    </row>
    <row r="3" spans="1:10" x14ac:dyDescent="0.3">
      <c r="A3" t="s">
        <v>18</v>
      </c>
      <c r="B3">
        <v>0</v>
      </c>
      <c r="C3">
        <v>0</v>
      </c>
      <c r="D3">
        <v>48</v>
      </c>
      <c r="E3">
        <v>65</v>
      </c>
      <c r="F3">
        <v>0</v>
      </c>
      <c r="G3">
        <v>0</v>
      </c>
      <c r="H3">
        <v>0</v>
      </c>
      <c r="I3">
        <v>0</v>
      </c>
      <c r="J3" s="2">
        <v>113</v>
      </c>
    </row>
    <row r="4" spans="1:10" x14ac:dyDescent="0.3">
      <c r="A4" t="s">
        <v>19</v>
      </c>
      <c r="B4">
        <v>0</v>
      </c>
      <c r="C4">
        <v>0</v>
      </c>
      <c r="D4">
        <v>13</v>
      </c>
      <c r="E4">
        <v>19</v>
      </c>
      <c r="F4">
        <v>0</v>
      </c>
      <c r="G4">
        <v>0</v>
      </c>
      <c r="H4">
        <v>0</v>
      </c>
      <c r="I4">
        <v>0</v>
      </c>
      <c r="J4" s="2">
        <v>32</v>
      </c>
    </row>
    <row r="5" spans="1:10" x14ac:dyDescent="0.3">
      <c r="A5" t="s">
        <v>20</v>
      </c>
      <c r="B5">
        <v>0</v>
      </c>
      <c r="C5">
        <v>0</v>
      </c>
      <c r="D5">
        <v>8</v>
      </c>
      <c r="E5">
        <v>26</v>
      </c>
      <c r="F5">
        <v>0</v>
      </c>
      <c r="G5">
        <v>0</v>
      </c>
      <c r="H5">
        <v>0</v>
      </c>
      <c r="I5">
        <v>0</v>
      </c>
      <c r="J5" s="2">
        <v>34</v>
      </c>
    </row>
    <row r="6" spans="1:10" x14ac:dyDescent="0.3">
      <c r="A6" t="s">
        <v>21</v>
      </c>
      <c r="B6">
        <v>0</v>
      </c>
      <c r="C6">
        <v>0</v>
      </c>
      <c r="D6">
        <v>3</v>
      </c>
      <c r="E6">
        <v>15</v>
      </c>
      <c r="F6">
        <v>0</v>
      </c>
      <c r="G6">
        <v>0</v>
      </c>
      <c r="H6">
        <v>0</v>
      </c>
      <c r="I6">
        <v>0</v>
      </c>
      <c r="J6" s="2">
        <v>18</v>
      </c>
    </row>
    <row r="7" spans="1:10" x14ac:dyDescent="0.3">
      <c r="A7" t="s">
        <v>22</v>
      </c>
      <c r="B7">
        <v>0</v>
      </c>
      <c r="C7">
        <v>0</v>
      </c>
      <c r="D7">
        <v>1</v>
      </c>
      <c r="E7">
        <v>6</v>
      </c>
      <c r="F7">
        <v>0</v>
      </c>
      <c r="G7">
        <v>0</v>
      </c>
      <c r="H7">
        <v>0</v>
      </c>
      <c r="I7">
        <v>0</v>
      </c>
      <c r="J7" s="2">
        <v>7</v>
      </c>
    </row>
    <row r="8" spans="1:10" x14ac:dyDescent="0.3">
      <c r="A8" t="s">
        <v>23</v>
      </c>
      <c r="B8">
        <v>0</v>
      </c>
      <c r="C8">
        <v>0</v>
      </c>
      <c r="D8">
        <v>5</v>
      </c>
      <c r="E8">
        <v>29</v>
      </c>
      <c r="F8">
        <v>0</v>
      </c>
      <c r="G8">
        <v>0</v>
      </c>
      <c r="H8">
        <v>1</v>
      </c>
      <c r="I8">
        <v>0</v>
      </c>
      <c r="J8" s="2">
        <v>35</v>
      </c>
    </row>
    <row r="9" spans="1:10" x14ac:dyDescent="0.3">
      <c r="A9" t="s">
        <v>24</v>
      </c>
      <c r="B9">
        <v>0</v>
      </c>
      <c r="C9">
        <v>0</v>
      </c>
      <c r="D9">
        <v>1</v>
      </c>
      <c r="E9">
        <v>12</v>
      </c>
      <c r="F9">
        <v>0</v>
      </c>
      <c r="G9">
        <v>0</v>
      </c>
      <c r="H9">
        <v>0</v>
      </c>
      <c r="I9">
        <v>0</v>
      </c>
      <c r="J9" s="2">
        <v>13</v>
      </c>
    </row>
    <row r="10" spans="1:10" x14ac:dyDescent="0.3">
      <c r="A10" t="s">
        <v>25</v>
      </c>
      <c r="B10">
        <v>0</v>
      </c>
      <c r="C10">
        <v>0</v>
      </c>
      <c r="D10">
        <v>22</v>
      </c>
      <c r="E10">
        <v>34</v>
      </c>
      <c r="F10">
        <v>0</v>
      </c>
      <c r="G10">
        <v>0</v>
      </c>
      <c r="H10">
        <v>0</v>
      </c>
      <c r="I10">
        <v>0</v>
      </c>
      <c r="J10" s="2">
        <v>56</v>
      </c>
    </row>
    <row r="11" spans="1:10" x14ac:dyDescent="0.3">
      <c r="A11" t="s">
        <v>80</v>
      </c>
      <c r="B11">
        <v>0</v>
      </c>
      <c r="C11">
        <v>0</v>
      </c>
      <c r="D11">
        <v>1</v>
      </c>
      <c r="E11">
        <v>11</v>
      </c>
      <c r="F11">
        <v>0</v>
      </c>
      <c r="G11">
        <v>0</v>
      </c>
      <c r="H11">
        <v>2</v>
      </c>
      <c r="I11">
        <v>0</v>
      </c>
      <c r="J11" s="2">
        <v>14</v>
      </c>
    </row>
    <row r="12" spans="1:10" x14ac:dyDescent="0.3">
      <c r="A12" t="s">
        <v>27</v>
      </c>
      <c r="B12">
        <v>0</v>
      </c>
      <c r="C12">
        <v>0</v>
      </c>
      <c r="D12">
        <v>2</v>
      </c>
      <c r="E12">
        <v>8</v>
      </c>
      <c r="F12">
        <v>0</v>
      </c>
      <c r="G12">
        <v>0</v>
      </c>
      <c r="H12">
        <v>0</v>
      </c>
      <c r="I12">
        <v>0</v>
      </c>
      <c r="J12" s="2">
        <v>10</v>
      </c>
    </row>
    <row r="13" spans="1:10" x14ac:dyDescent="0.3">
      <c r="A13" t="s">
        <v>28</v>
      </c>
      <c r="B13">
        <v>0</v>
      </c>
      <c r="C13">
        <v>0</v>
      </c>
      <c r="D13">
        <v>5</v>
      </c>
      <c r="E13">
        <v>10</v>
      </c>
      <c r="F13">
        <v>0</v>
      </c>
      <c r="G13">
        <v>3</v>
      </c>
      <c r="H13">
        <v>0</v>
      </c>
      <c r="I13">
        <v>1</v>
      </c>
      <c r="J13" s="2">
        <v>19</v>
      </c>
    </row>
    <row r="14" spans="1:10" x14ac:dyDescent="0.3">
      <c r="A14" t="s">
        <v>29</v>
      </c>
      <c r="B14">
        <v>0</v>
      </c>
      <c r="C14">
        <v>0</v>
      </c>
      <c r="D14">
        <v>2</v>
      </c>
      <c r="E14">
        <v>12</v>
      </c>
      <c r="F14">
        <v>0</v>
      </c>
      <c r="G14">
        <v>0</v>
      </c>
      <c r="H14">
        <v>20</v>
      </c>
      <c r="I14">
        <v>0</v>
      </c>
      <c r="J14" s="2">
        <v>34</v>
      </c>
    </row>
    <row r="15" spans="1:10" x14ac:dyDescent="0.3">
      <c r="A15" t="s">
        <v>30</v>
      </c>
      <c r="B15">
        <v>0</v>
      </c>
      <c r="C15">
        <v>0</v>
      </c>
      <c r="D15">
        <v>6</v>
      </c>
      <c r="E15">
        <v>27</v>
      </c>
      <c r="F15">
        <v>0</v>
      </c>
      <c r="G15">
        <v>5</v>
      </c>
      <c r="H15">
        <v>2</v>
      </c>
      <c r="I15">
        <v>3</v>
      </c>
      <c r="J15" s="2">
        <v>43</v>
      </c>
    </row>
    <row r="16" spans="1:10" x14ac:dyDescent="0.3">
      <c r="A16" t="s">
        <v>94</v>
      </c>
      <c r="B16">
        <v>0</v>
      </c>
      <c r="C16">
        <v>0</v>
      </c>
      <c r="D16">
        <v>141</v>
      </c>
      <c r="E16">
        <v>295</v>
      </c>
      <c r="F16">
        <v>0</v>
      </c>
      <c r="G16">
        <v>8</v>
      </c>
      <c r="H16">
        <v>25</v>
      </c>
      <c r="I16">
        <v>4</v>
      </c>
      <c r="J16" s="2">
        <v>473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9F046-02E2-42A8-8579-27118B7704AD}">
  <dimension ref="A1:K16"/>
  <sheetViews>
    <sheetView workbookViewId="0">
      <selection activeCell="K2" sqref="K2:K16"/>
    </sheetView>
  </sheetViews>
  <sheetFormatPr defaultColWidth="11.44140625" defaultRowHeight="14.4" x14ac:dyDescent="0.3"/>
  <cols>
    <col min="1" max="1" width="11.33203125" bestFit="1" customWidth="1"/>
    <col min="2" max="2" width="18.6640625" bestFit="1" customWidth="1"/>
    <col min="3" max="3" width="12.6640625" bestFit="1" customWidth="1"/>
    <col min="4" max="4" width="8.33203125" bestFit="1" customWidth="1"/>
    <col min="5" max="5" width="17.88671875" bestFit="1" customWidth="1"/>
    <col min="6" max="6" width="27.6640625" bestFit="1" customWidth="1"/>
    <col min="7" max="7" width="25.109375" bestFit="1" customWidth="1"/>
    <col min="8" max="8" width="37.33203125" bestFit="1" customWidth="1"/>
    <col min="9" max="9" width="33" bestFit="1" customWidth="1"/>
    <col min="10" max="10" width="26.109375" bestFit="1" customWidth="1"/>
    <col min="11" max="11" width="13.6640625" bestFit="1" customWidth="1"/>
  </cols>
  <sheetData>
    <row r="1" spans="1:11" x14ac:dyDescent="0.3">
      <c r="A1" s="17"/>
      <c r="B1" s="17" t="s">
        <v>82</v>
      </c>
      <c r="C1" s="17" t="s">
        <v>54</v>
      </c>
      <c r="D1" s="17" t="s">
        <v>98</v>
      </c>
      <c r="E1" s="17" t="s">
        <v>90</v>
      </c>
      <c r="F1" s="17" t="s">
        <v>91</v>
      </c>
      <c r="G1" s="17" t="s">
        <v>92</v>
      </c>
      <c r="H1" s="17" t="s">
        <v>95</v>
      </c>
      <c r="I1" s="17" t="s">
        <v>96</v>
      </c>
      <c r="J1" s="17" t="s">
        <v>97</v>
      </c>
      <c r="K1" s="17" t="s">
        <v>93</v>
      </c>
    </row>
    <row r="2" spans="1:11" x14ac:dyDescent="0.3">
      <c r="A2" t="s">
        <v>17</v>
      </c>
      <c r="B2">
        <v>0</v>
      </c>
      <c r="C2">
        <v>0</v>
      </c>
      <c r="D2">
        <v>0</v>
      </c>
      <c r="E2">
        <v>10</v>
      </c>
      <c r="F2">
        <v>17</v>
      </c>
      <c r="G2">
        <v>1</v>
      </c>
      <c r="H2">
        <v>0</v>
      </c>
      <c r="I2">
        <v>0</v>
      </c>
      <c r="J2">
        <v>0</v>
      </c>
      <c r="K2" s="2">
        <v>28</v>
      </c>
    </row>
    <row r="3" spans="1:11" x14ac:dyDescent="0.3">
      <c r="A3" t="s">
        <v>18</v>
      </c>
      <c r="B3">
        <v>0</v>
      </c>
      <c r="C3">
        <v>0</v>
      </c>
      <c r="D3">
        <v>0</v>
      </c>
      <c r="E3">
        <v>32</v>
      </c>
      <c r="F3">
        <v>55</v>
      </c>
      <c r="G3">
        <v>1</v>
      </c>
      <c r="H3">
        <v>0</v>
      </c>
      <c r="I3">
        <v>0</v>
      </c>
      <c r="J3">
        <v>0</v>
      </c>
      <c r="K3" s="2">
        <v>88</v>
      </c>
    </row>
    <row r="4" spans="1:11" x14ac:dyDescent="0.3">
      <c r="A4" t="s">
        <v>19</v>
      </c>
      <c r="B4">
        <v>0</v>
      </c>
      <c r="C4">
        <v>0</v>
      </c>
      <c r="D4">
        <v>0</v>
      </c>
      <c r="E4">
        <v>4</v>
      </c>
      <c r="F4">
        <v>9</v>
      </c>
      <c r="G4">
        <v>0</v>
      </c>
      <c r="H4">
        <v>0</v>
      </c>
      <c r="I4">
        <v>0</v>
      </c>
      <c r="J4">
        <v>0</v>
      </c>
      <c r="K4" s="2">
        <v>13</v>
      </c>
    </row>
    <row r="5" spans="1:11" x14ac:dyDescent="0.3">
      <c r="A5" t="s">
        <v>20</v>
      </c>
      <c r="B5">
        <v>0</v>
      </c>
      <c r="C5">
        <v>0</v>
      </c>
      <c r="D5">
        <v>0</v>
      </c>
      <c r="E5">
        <v>3</v>
      </c>
      <c r="F5">
        <v>7</v>
      </c>
      <c r="G5">
        <v>0</v>
      </c>
      <c r="H5">
        <v>0</v>
      </c>
      <c r="I5">
        <v>0</v>
      </c>
      <c r="J5">
        <v>0</v>
      </c>
      <c r="K5" s="2">
        <v>10</v>
      </c>
    </row>
    <row r="6" spans="1:11" x14ac:dyDescent="0.3">
      <c r="A6" t="s">
        <v>21</v>
      </c>
      <c r="B6">
        <v>0</v>
      </c>
      <c r="C6">
        <v>0</v>
      </c>
      <c r="D6">
        <v>0</v>
      </c>
      <c r="E6">
        <v>1</v>
      </c>
      <c r="F6">
        <v>13</v>
      </c>
      <c r="G6">
        <v>0</v>
      </c>
      <c r="H6">
        <v>0</v>
      </c>
      <c r="I6">
        <v>0</v>
      </c>
      <c r="J6">
        <v>0</v>
      </c>
      <c r="K6" s="2">
        <v>14</v>
      </c>
    </row>
    <row r="7" spans="1:11" x14ac:dyDescent="0.3">
      <c r="A7" t="s">
        <v>22</v>
      </c>
      <c r="B7">
        <v>0</v>
      </c>
      <c r="C7">
        <v>0</v>
      </c>
      <c r="D7">
        <v>0</v>
      </c>
      <c r="E7">
        <v>0</v>
      </c>
      <c r="F7">
        <v>2</v>
      </c>
      <c r="G7">
        <v>0</v>
      </c>
      <c r="H7">
        <v>0</v>
      </c>
      <c r="I7">
        <v>0</v>
      </c>
      <c r="J7">
        <v>0</v>
      </c>
      <c r="K7" s="2">
        <v>2</v>
      </c>
    </row>
    <row r="8" spans="1:11" x14ac:dyDescent="0.3">
      <c r="A8" t="s">
        <v>23</v>
      </c>
      <c r="B8">
        <v>0</v>
      </c>
      <c r="C8">
        <v>0</v>
      </c>
      <c r="D8">
        <v>0</v>
      </c>
      <c r="E8">
        <v>8</v>
      </c>
      <c r="F8">
        <v>15</v>
      </c>
      <c r="G8">
        <v>0</v>
      </c>
      <c r="H8">
        <v>0</v>
      </c>
      <c r="I8">
        <v>0</v>
      </c>
      <c r="J8">
        <v>0</v>
      </c>
      <c r="K8" s="2">
        <v>23</v>
      </c>
    </row>
    <row r="9" spans="1:11" x14ac:dyDescent="0.3">
      <c r="A9" t="s">
        <v>24</v>
      </c>
      <c r="B9">
        <v>0</v>
      </c>
      <c r="C9">
        <v>0</v>
      </c>
      <c r="D9">
        <v>0</v>
      </c>
      <c r="E9">
        <v>8</v>
      </c>
      <c r="F9">
        <v>4</v>
      </c>
      <c r="G9">
        <v>1</v>
      </c>
      <c r="H9">
        <v>0</v>
      </c>
      <c r="I9">
        <v>0</v>
      </c>
      <c r="J9">
        <v>0</v>
      </c>
      <c r="K9" s="2">
        <v>13</v>
      </c>
    </row>
    <row r="10" spans="1:11" x14ac:dyDescent="0.3">
      <c r="A10" t="s">
        <v>25</v>
      </c>
      <c r="B10">
        <v>0</v>
      </c>
      <c r="C10">
        <v>0</v>
      </c>
      <c r="D10">
        <v>0</v>
      </c>
      <c r="E10">
        <v>7</v>
      </c>
      <c r="F10">
        <v>18</v>
      </c>
      <c r="G10">
        <v>0</v>
      </c>
      <c r="H10">
        <v>0</v>
      </c>
      <c r="I10">
        <v>0</v>
      </c>
      <c r="J10">
        <v>0</v>
      </c>
      <c r="K10" s="2">
        <v>25</v>
      </c>
    </row>
    <row r="11" spans="1:11" x14ac:dyDescent="0.3">
      <c r="A11" t="s">
        <v>80</v>
      </c>
      <c r="B11">
        <v>0</v>
      </c>
      <c r="C11">
        <v>0</v>
      </c>
      <c r="D11">
        <v>0</v>
      </c>
      <c r="E11">
        <v>1</v>
      </c>
      <c r="F11">
        <v>4</v>
      </c>
      <c r="G11">
        <v>0</v>
      </c>
      <c r="H11">
        <v>0</v>
      </c>
      <c r="I11">
        <v>0</v>
      </c>
      <c r="J11">
        <v>0</v>
      </c>
      <c r="K11" s="2">
        <v>5</v>
      </c>
    </row>
    <row r="12" spans="1:11" x14ac:dyDescent="0.3">
      <c r="A12" t="s">
        <v>27</v>
      </c>
      <c r="B12">
        <v>0</v>
      </c>
      <c r="C12">
        <v>0</v>
      </c>
      <c r="D12">
        <v>0</v>
      </c>
      <c r="E12">
        <v>1</v>
      </c>
      <c r="F12">
        <v>5</v>
      </c>
      <c r="G12">
        <v>0</v>
      </c>
      <c r="H12">
        <v>0</v>
      </c>
      <c r="I12">
        <v>0</v>
      </c>
      <c r="J12">
        <v>0</v>
      </c>
      <c r="K12" s="2">
        <v>6</v>
      </c>
    </row>
    <row r="13" spans="1:11" x14ac:dyDescent="0.3">
      <c r="A13" t="s">
        <v>28</v>
      </c>
      <c r="B13">
        <v>0</v>
      </c>
      <c r="C13">
        <v>0</v>
      </c>
      <c r="D13">
        <v>0</v>
      </c>
      <c r="E13">
        <v>2</v>
      </c>
      <c r="F13">
        <v>5</v>
      </c>
      <c r="G13">
        <v>0</v>
      </c>
      <c r="H13">
        <v>1</v>
      </c>
      <c r="I13">
        <v>0</v>
      </c>
      <c r="J13">
        <v>0</v>
      </c>
      <c r="K13" s="2">
        <v>8</v>
      </c>
    </row>
    <row r="14" spans="1:11" x14ac:dyDescent="0.3">
      <c r="A14" t="s">
        <v>29</v>
      </c>
      <c r="B14">
        <v>0</v>
      </c>
      <c r="C14">
        <v>0</v>
      </c>
      <c r="D14">
        <v>0</v>
      </c>
      <c r="E14">
        <v>2</v>
      </c>
      <c r="F14">
        <v>6</v>
      </c>
      <c r="G14">
        <v>0</v>
      </c>
      <c r="H14">
        <v>2</v>
      </c>
      <c r="I14">
        <v>8</v>
      </c>
      <c r="J14">
        <v>1</v>
      </c>
      <c r="K14" s="2">
        <v>19</v>
      </c>
    </row>
    <row r="15" spans="1:11" x14ac:dyDescent="0.3">
      <c r="A15" t="s">
        <v>30</v>
      </c>
      <c r="B15">
        <v>0</v>
      </c>
      <c r="C15">
        <v>0</v>
      </c>
      <c r="D15">
        <v>0</v>
      </c>
      <c r="E15">
        <v>9</v>
      </c>
      <c r="F15">
        <v>30</v>
      </c>
      <c r="G15">
        <v>0</v>
      </c>
      <c r="H15">
        <v>0</v>
      </c>
      <c r="I15">
        <v>0</v>
      </c>
      <c r="J15">
        <v>0</v>
      </c>
      <c r="K15" s="2">
        <v>39</v>
      </c>
    </row>
    <row r="16" spans="1:11" x14ac:dyDescent="0.3">
      <c r="A16" t="s">
        <v>94</v>
      </c>
      <c r="B16">
        <v>0</v>
      </c>
      <c r="C16">
        <v>0</v>
      </c>
      <c r="D16">
        <v>0</v>
      </c>
      <c r="E16">
        <v>88</v>
      </c>
      <c r="F16">
        <v>190</v>
      </c>
      <c r="G16">
        <v>3</v>
      </c>
      <c r="H16">
        <v>3</v>
      </c>
      <c r="I16">
        <v>8</v>
      </c>
      <c r="J16">
        <v>1</v>
      </c>
      <c r="K16" s="2">
        <v>293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3f3c963-c440-44ac-a978-9953eae6407e" xsi:nil="true"/>
    <lcf76f155ced4ddcb4097134ff3c332f xmlns="2855d99f-bc56-4166-aeef-e80f8e82edf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8DCF42C25EB64B85BF0B28E74D8205" ma:contentTypeVersion="15" ma:contentTypeDescription="Create a new document." ma:contentTypeScope="" ma:versionID="6eef6c95f27d000e796a1e1ccaa6cd74">
  <xsd:schema xmlns:xsd="http://www.w3.org/2001/XMLSchema" xmlns:xs="http://www.w3.org/2001/XMLSchema" xmlns:p="http://schemas.microsoft.com/office/2006/metadata/properties" xmlns:ns2="2855d99f-bc56-4166-aeef-e80f8e82edfe" xmlns:ns3="d3f3c963-c440-44ac-a978-9953eae6407e" targetNamespace="http://schemas.microsoft.com/office/2006/metadata/properties" ma:root="true" ma:fieldsID="0f2898170b5dda68246fed4a6f3f2d17" ns2:_="" ns3:_="">
    <xsd:import namespace="2855d99f-bc56-4166-aeef-e80f8e82edfe"/>
    <xsd:import namespace="d3f3c963-c440-44ac-a978-9953eae640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55d99f-bc56-4166-aeef-e80f8e82ed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37ddba5-a05f-4322-a4fc-9b91c6bb70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f3c963-c440-44ac-a978-9953eae6407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7fd5817b-72e2-45fe-a2c8-f596b5cfbbe5}" ma:internalName="TaxCatchAll" ma:showField="CatchAllData" ma:web="d3f3c963-c440-44ac-a978-9953eae640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154287-D9CE-4652-B07F-DFDA4FF3D511}">
  <ds:schemaRefs>
    <ds:schemaRef ds:uri="http://schemas.microsoft.com/office/2006/metadata/properties"/>
    <ds:schemaRef ds:uri="http://schemas.microsoft.com/office/infopath/2007/PartnerControls"/>
    <ds:schemaRef ds:uri="d3f3c963-c440-44ac-a978-9953eae6407e"/>
    <ds:schemaRef ds:uri="2855d99f-bc56-4166-aeef-e80f8e82edfe"/>
  </ds:schemaRefs>
</ds:datastoreItem>
</file>

<file path=customXml/itemProps2.xml><?xml version="1.0" encoding="utf-8"?>
<ds:datastoreItem xmlns:ds="http://schemas.openxmlformats.org/officeDocument/2006/customXml" ds:itemID="{436C248E-D22E-465E-A5EA-4AADB0CA34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55d99f-bc56-4166-aeef-e80f8e82edfe"/>
    <ds:schemaRef ds:uri="d3f3c963-c440-44ac-a978-9953eae640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7BB810-4DB1-4445-AF0F-5E62C0E9D3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Summary</vt:lpstr>
      <vt:lpstr>HUG 2 Totals</vt:lpstr>
      <vt:lpstr>LCC Affordable Warmth Totals</vt:lpstr>
      <vt:lpstr>HUG 1 Totals</vt:lpstr>
      <vt:lpstr>18.19 Totals</vt:lpstr>
      <vt:lpstr>19.20 Totals</vt:lpstr>
      <vt:lpstr>20.21 Totals</vt:lpstr>
      <vt:lpstr>21.22 Totals</vt:lpstr>
      <vt:lpstr>22.23 Totals</vt:lpstr>
      <vt:lpstr>LAD1B Totals</vt:lpstr>
      <vt:lpstr>LAD2 Totals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Samantha Hoole</dc:creator>
  <cp:keywords/>
  <dc:description/>
  <cp:lastModifiedBy>Sam Hoole</cp:lastModifiedBy>
  <cp:revision/>
  <dcterms:created xsi:type="dcterms:W3CDTF">2023-07-13T11:42:07Z</dcterms:created>
  <dcterms:modified xsi:type="dcterms:W3CDTF">2026-06-01T11:26:15Z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0x010100648DCF42C25EB64B85BF0B28E74D8205</vt:lpwstr>
  </property>
  <property fmtid="{D5CDD505-2E9C-101B-9397-08002B2CF9AE}" pid="3" name="MediaServiceImageTags">
    <vt:lpwstr/>
  </property>
</Properties>
</file>